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bookViews>
    <workbookView xWindow="0" yWindow="0" windowWidth="15480" windowHeight="10020" tabRatio="563"/>
  </bookViews>
  <sheets>
    <sheet name="BIEU VON TINH" sheetId="5" r:id="rId1"/>
  </sheets>
  <definedNames>
    <definedName name="_xlnm._FilterDatabase" localSheetId="0" hidden="1">'BIEU VON TINH'!$A$20:$U$24</definedName>
    <definedName name="_xlnm.Print_Titles" localSheetId="0">'BIEU VON TINH'!$6:$8</definedName>
  </definedNames>
  <calcPr calcId="162913" fullCalcOnLoad="1"/>
</workbook>
</file>

<file path=xl/calcChain.xml><?xml version="1.0" encoding="utf-8"?>
<calcChain xmlns="http://schemas.openxmlformats.org/spreadsheetml/2006/main">
  <c r="D10" i="5" l="1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E11" i="5"/>
  <c r="C11" i="5" s="1"/>
  <c r="C12" i="5"/>
  <c r="E12" i="5"/>
  <c r="E13" i="5"/>
  <c r="C13" i="5" s="1"/>
  <c r="D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C15" i="5"/>
  <c r="E15" i="5"/>
  <c r="E16" i="5"/>
  <c r="C16" i="5" s="1"/>
  <c r="C17" i="5"/>
  <c r="E17" i="5"/>
  <c r="E18" i="5"/>
  <c r="C18" i="5" s="1"/>
  <c r="C19" i="5"/>
  <c r="E19" i="5"/>
  <c r="D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C21" i="5"/>
  <c r="E21" i="5"/>
  <c r="E20" i="5" s="1"/>
  <c r="E22" i="5"/>
  <c r="C22" i="5" s="1"/>
  <c r="D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C24" i="5"/>
  <c r="E24" i="5"/>
  <c r="E23" i="5" s="1"/>
  <c r="C23" i="5" s="1"/>
  <c r="D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C26" i="5"/>
  <c r="E26" i="5"/>
  <c r="E25" i="5" s="1"/>
  <c r="E27" i="5"/>
  <c r="C27" i="5" s="1"/>
  <c r="D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C29" i="5"/>
  <c r="E29" i="5"/>
  <c r="E30" i="5"/>
  <c r="C30" i="5" s="1"/>
  <c r="C31" i="5"/>
  <c r="E31" i="5"/>
  <c r="E32" i="5"/>
  <c r="C32" i="5" s="1"/>
  <c r="C33" i="5"/>
  <c r="E33" i="5"/>
  <c r="E34" i="5"/>
  <c r="C34" i="5" s="1"/>
  <c r="D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E36" i="5"/>
  <c r="C36" i="5" s="1"/>
  <c r="C37" i="5"/>
  <c r="E37" i="5"/>
  <c r="I38" i="5"/>
  <c r="M38" i="5"/>
  <c r="Q38" i="5"/>
  <c r="C25" i="5" l="1"/>
  <c r="C20" i="5"/>
  <c r="D38" i="5"/>
  <c r="E28" i="5"/>
  <c r="C28" i="5" s="1"/>
  <c r="P38" i="5"/>
  <c r="L38" i="5"/>
  <c r="H38" i="5"/>
  <c r="S38" i="5"/>
  <c r="O38" i="5"/>
  <c r="K38" i="5"/>
  <c r="G38" i="5"/>
  <c r="R38" i="5"/>
  <c r="N38" i="5"/>
  <c r="J38" i="5"/>
  <c r="F38" i="5"/>
  <c r="E14" i="5"/>
  <c r="C14" i="5" s="1"/>
  <c r="E35" i="5"/>
  <c r="C35" i="5" s="1"/>
  <c r="E10" i="5"/>
  <c r="C10" i="5" l="1"/>
  <c r="C38" i="5" s="1"/>
  <c r="E38" i="5"/>
</calcChain>
</file>

<file path=xl/sharedStrings.xml><?xml version="1.0" encoding="utf-8"?>
<sst xmlns="http://schemas.openxmlformats.org/spreadsheetml/2006/main" count="130" uniqueCount="126">
  <si>
    <t>Số TT</t>
  </si>
  <si>
    <t>Hạng mục</t>
  </si>
  <si>
    <t>Diện tích quy hoạch (ha)</t>
  </si>
  <si>
    <t>Diện tích hiện trạng (ha)</t>
  </si>
  <si>
    <t>Tăng thêm</t>
  </si>
  <si>
    <t>Địa điểm (đến cấp xã)</t>
  </si>
  <si>
    <t>Diện tích (ha)</t>
  </si>
  <si>
    <t>Sử dụng từ các loại đất</t>
  </si>
  <si>
    <t>Đất lúa</t>
  </si>
  <si>
    <t>Đất trồng cây lâu năm</t>
  </si>
  <si>
    <t>Đất nuôi trồng thủy sản</t>
  </si>
  <si>
    <t>Đất rừng sản xuất</t>
  </si>
  <si>
    <t>Đất  nông nghiệp khác</t>
  </si>
  <si>
    <t>Đất ở tại đô thị</t>
  </si>
  <si>
    <t xml:space="preserve">Đất ở tại nông thôn </t>
  </si>
  <si>
    <t>Đất trụ sở cơ quan</t>
  </si>
  <si>
    <t>Đất sản xuất kinh doanh</t>
  </si>
  <si>
    <t>Đất nghĩa trang, nghĩa địa</t>
  </si>
  <si>
    <t>Đất cơ sở TDTT</t>
  </si>
  <si>
    <t>Đất giáo dục</t>
  </si>
  <si>
    <t>Đất y tế</t>
  </si>
  <si>
    <t>Đất phi nông nghiệp khác</t>
  </si>
  <si>
    <t>(1)</t>
  </si>
  <si>
    <t>(2)</t>
  </si>
  <si>
    <t>(3)=(4)+(5)</t>
  </si>
  <si>
    <t>(4)</t>
  </si>
  <si>
    <t>(5)=(6)+(7)+…(19)</t>
  </si>
  <si>
    <t>(6)</t>
  </si>
  <si>
    <t>(7)</t>
  </si>
  <si>
    <t>(8)</t>
  </si>
  <si>
    <t xml:space="preserve"> (9)</t>
  </si>
  <si>
    <t xml:space="preserve"> (10)</t>
  </si>
  <si>
    <t xml:space="preserve"> (11)</t>
  </si>
  <si>
    <t xml:space="preserve"> (12)</t>
  </si>
  <si>
    <t xml:space="preserve"> (13)</t>
  </si>
  <si>
    <t xml:space="preserve"> (14)</t>
  </si>
  <si>
    <t xml:space="preserve"> (15)</t>
  </si>
  <si>
    <t xml:space="preserve"> (16)</t>
  </si>
  <si>
    <t xml:space="preserve"> (17)</t>
  </si>
  <si>
    <t xml:space="preserve"> (18)</t>
  </si>
  <si>
    <t xml:space="preserve"> (19)</t>
  </si>
  <si>
    <t xml:space="preserve"> (20)</t>
  </si>
  <si>
    <t xml:space="preserve"> (21)</t>
  </si>
  <si>
    <t>I</t>
  </si>
  <si>
    <t>Huyện Hồng Ngự</t>
  </si>
  <si>
    <t>Thường Thới Tiền</t>
  </si>
  <si>
    <t>Ghi chú</t>
  </si>
  <si>
    <t>Đơn vị tính: ha</t>
  </si>
  <si>
    <t>VỐN DO TỈNH ĐẦU TƯ</t>
  </si>
  <si>
    <t xml:space="preserve"> DANH MỤC CÔNG TRÌNH, DỰ ÁN THU HỒI ĐẤT TRONG NĂM 2018 </t>
  </si>
  <si>
    <t>Đường ra bến phà Hồng Ngự - Tân Châu</t>
  </si>
  <si>
    <t>Đường B2 nối dài</t>
  </si>
  <si>
    <t>Thường Thới Tiền, Thường Phước 2</t>
  </si>
  <si>
    <t>Long Khánh B</t>
  </si>
  <si>
    <t>II</t>
  </si>
  <si>
    <t>Sở Giao thông vận tải</t>
  </si>
  <si>
    <t>Đường Hoàng Sa</t>
  </si>
  <si>
    <t xml:space="preserve">Mở rộng nút giao và đường kết nối ĐT845 với Tuyến N2 </t>
  </si>
  <si>
    <t xml:space="preserve">Cầu Ngô Thời Nhậm </t>
  </si>
  <si>
    <t>Đường ĐT849 giai đoạn 1 (đoạn từ ĐT848 - QL 80) (Cầu Vĩnh Thạnh)</t>
  </si>
  <si>
    <t>Đường ĐT852B giai đoạn 2 (đường Tây Bắc)</t>
  </si>
  <si>
    <t>TT. Mỹ An, X.Mỹ An (H. Tháp Mười)</t>
  </si>
  <si>
    <t>Phường 1, X. Mỹ Tân (TPCL)</t>
  </si>
  <si>
    <t>III</t>
  </si>
  <si>
    <t>Huyện Lai Vung</t>
  </si>
  <si>
    <t>Trụ sở UBND xã Tân Phước</t>
  </si>
  <si>
    <t>Vĩnh Thới</t>
  </si>
  <si>
    <t>Tân Phước</t>
  </si>
  <si>
    <t>IV</t>
  </si>
  <si>
    <t>V</t>
  </si>
  <si>
    <t>Phường 3</t>
  </si>
  <si>
    <t>Huyện Cao Lãnh</t>
  </si>
  <si>
    <t xml:space="preserve">Thông báo số 243-TB/HU ngày 15/8/2017 của Huyện ủy Lai vung </t>
  </si>
  <si>
    <t>1</t>
  </si>
  <si>
    <t>Trung tâm phát triển quỹ nhà đất tỉnh</t>
  </si>
  <si>
    <t>Dự án đoạn đầu đường ĐT 856 cặp Trung tâm đăng kiểm xe cơ giới tỉnh</t>
  </si>
  <si>
    <t>phường Mỹ Phú</t>
  </si>
  <si>
    <t xml:space="preserve">QĐ số 424/QĐ-UBND.HC ngày 28/4/2017 của UBND tỉnh phê duyệt chủ trương đầu tư </t>
  </si>
  <si>
    <t>2</t>
  </si>
  <si>
    <t xml:space="preserve">Dự án Hạ tầng kỹ thuật khu tái định cư và xây dựng đường Đ-01 và đường Đ-02 </t>
  </si>
  <si>
    <t>Phường 1</t>
  </si>
  <si>
    <t>Thành phố Cao lãnh</t>
  </si>
  <si>
    <t>3</t>
  </si>
  <si>
    <t>Công văn số 185/UBND-ĐTXD ngày 06/6/2017 của UBND Tỉnh bố trí mặt bằng xây dựng Trụ sở làm việc của Cục Thuế Đồng Tháp</t>
  </si>
  <si>
    <t>4</t>
  </si>
  <si>
    <t>Trụ sở Cục Hải quan Đồng Tháp</t>
  </si>
  <si>
    <t>VI</t>
  </si>
  <si>
    <t>VII</t>
  </si>
  <si>
    <t>Huyện Tân Hồng</t>
  </si>
  <si>
    <t>Tịnh Thới</t>
  </si>
  <si>
    <t>An Phước</t>
  </si>
  <si>
    <t>Quy hoạch mở rộng chợ đầu mối trái cây Mỹ Hiệp</t>
  </si>
  <si>
    <t>Mở rộng đường Nguyễn Văn Trỗi</t>
  </si>
  <si>
    <t>Đường hậu Tỉnh đội (từ chợ Tân Tịch đến giáp đường nhựa Tân Việt Hòa)</t>
  </si>
  <si>
    <t>Đường Nguyễn Văn Tre (đoạn từ đường Nguyễn Thái Học đến cầu Xếp Lá; bao gồm cống Xếp Lá)</t>
  </si>
  <si>
    <t>Đường Tân Việt Hòa (đoạn từ cầu Rạch Miễu đến UBND xã Tịnh Thới)</t>
  </si>
  <si>
    <t>5</t>
  </si>
  <si>
    <t>6</t>
  </si>
  <si>
    <t>Phường 2</t>
  </si>
  <si>
    <t>Phường Hòa Thuận</t>
  </si>
  <si>
    <t>Phường 6</t>
  </si>
  <si>
    <t>Tổng</t>
  </si>
  <si>
    <t xml:space="preserve">Tờ trình số 79/TTr-UBND ngày 14/7/2017 của UBND Tỉnh xin chủ trương đầu tư </t>
  </si>
  <si>
    <t xml:space="preserve"> Quyết định số 794/QĐ-UBND-HC mgày 14/7/2017 của UBND tỉnh phê duyệt chủ trương đầu tư</t>
  </si>
  <si>
    <t xml:space="preserve"> Quyết định số 795/QĐ-UBND-HC mgày 14/7/2017 của UBND tỉnh phê duyệt chủ trương đầu tư</t>
  </si>
  <si>
    <t>Công văn số 63/HĐND-KTNS ngày 31/3/2017 của HĐND tỉnh phê duyệt chủ trương đầu tư</t>
  </si>
  <si>
    <t>Công văn số 212/HĐND-KTNS ngày 20/9/2017 của HĐND tỉnh phê duyệt chủ trương đầu tư</t>
  </si>
  <si>
    <t>Nghị quyết 38/NQ-HĐND ngày 26/7/2017 của HĐND huyện Lai Vung phân bổ vốn</t>
  </si>
  <si>
    <t xml:space="preserve"> Mỹ Hiệp</t>
  </si>
  <si>
    <t>Nghị quyết số 07/NQ-HDND ngày 19/7/2017 của HĐND TPCL thông qua danh mục đầu tư năm 2018</t>
  </si>
  <si>
    <t xml:space="preserve">Tờ trình số 67/TTr-UBND ngày 27/9/2017 của UBND huyện về việc thẩm định đề xuất chủ trương đầu tư </t>
  </si>
  <si>
    <t xml:space="preserve">Tờ trình số 66/TTr-UBND ngày 27/9/2017 của UBND huyện về việc thẩm định đề xuất chủ trương đầu tư </t>
  </si>
  <si>
    <t>Công văn số 973/UBND-HC ngày 18/9/2017 của Ủy ban nhân dân huyện Hồng Ngự</t>
  </si>
  <si>
    <t>Nghĩa địa, đường vào nghĩa địa Long Khánh A - B</t>
  </si>
  <si>
    <t>P.Tân Quy Đông, Phường 3 (TPSĐ)</t>
  </si>
  <si>
    <t>X.Vĩnh Thạnh, huyện Lấp Vò</t>
  </si>
  <si>
    <t>Xã Tân Phú Đông, Tân Quy Tây, P.An Hòa (TPSĐ) và xã Hòa Thành (Lai Vung)</t>
  </si>
  <si>
    <t>Trường Tiểu học Vĩnh Thới 2 (ấp Thới Hòa - Chợ Đình Cái Quýt)</t>
  </si>
  <si>
    <t xml:space="preserve">QĐ số 646/QĐ-UBND-HC ngày 19/6/2017 của UBND tỉnh phê duyệt chủ trương đầu tư </t>
  </si>
  <si>
    <t>Công văn số 214/UBND-ĐTXD ngày 21/6/2017 của UBND Tỉnh bố trí mặt bằng xây dựng Trụ sở làm việc của Cục Hải quan 
Đồng Tháp</t>
  </si>
  <si>
    <t>Trường Tiểu học An Phước 1 (điểm chính)</t>
  </si>
  <si>
    <t>Trường Mầm non Giồng Găng (điểm Cô Đông)</t>
  </si>
  <si>
    <t>Công văn số 216/UBND-TNMT ngày 16/10/2017 của UBND huyện Cao Lãnh</t>
  </si>
  <si>
    <t>Trụ sở Cục Thuế Đồng Tháp</t>
  </si>
  <si>
    <t>Biểu 02</t>
  </si>
  <si>
    <t>(Kèm theo Nghị quyết số 152/2017 /NQ-HĐND ngày 07 tháng 12 năm 2017 của Hội đồng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</si>
</sst>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2" formatCode="#,##0.0000"/>
  </numFmts>
  <fonts count="39">
    <font>
      <sz val="10"/>
      <name val="Arial"/>
    </font>
    <font>
      <sz val="10"/>
      <name val="Arial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0"/>
      <name val="Helv"/>
      <family val="2"/>
    </font>
    <font>
      <i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7" fillId="0" borderId="0"/>
    <xf numFmtId="0" fontId="36" fillId="0" borderId="0"/>
    <xf numFmtId="0" fontId="1" fillId="0" borderId="0"/>
    <xf numFmtId="0" fontId="26" fillId="23" borderId="7" applyNumberFormat="0" applyFont="0" applyAlignment="0" applyProtection="0"/>
    <xf numFmtId="0" fontId="17" fillId="20" borderId="8" applyNumberFormat="0" applyAlignment="0" applyProtection="0"/>
    <xf numFmtId="0" fontId="37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/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quotePrefix="1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29" fillId="0" borderId="10" xfId="39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41" applyFont="1" applyFill="1" applyBorder="1" applyAlignment="1">
      <alignment horizontal="center" vertical="center" wrapText="1"/>
    </xf>
    <xf numFmtId="0" fontId="28" fillId="0" borderId="10" xfId="4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182" fontId="29" fillId="0" borderId="12" xfId="0" applyNumberFormat="1" applyFont="1" applyFill="1" applyBorder="1" applyAlignment="1">
      <alignment horizontal="right" vertical="center" wrapText="1"/>
    </xf>
    <xf numFmtId="182" fontId="28" fillId="0" borderId="10" xfId="0" applyNumberFormat="1" applyFont="1" applyFill="1" applyBorder="1" applyAlignment="1">
      <alignment vertical="center" wrapText="1"/>
    </xf>
    <xf numFmtId="182" fontId="29" fillId="0" borderId="12" xfId="0" applyNumberFormat="1" applyFont="1" applyFill="1" applyBorder="1" applyAlignment="1">
      <alignment vertical="center" wrapText="1"/>
    </xf>
    <xf numFmtId="182" fontId="28" fillId="0" borderId="12" xfId="0" applyNumberFormat="1" applyFont="1" applyFill="1" applyBorder="1" applyAlignment="1">
      <alignment horizontal="right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182" fontId="28" fillId="0" borderId="12" xfId="0" applyNumberFormat="1" applyFont="1" applyFill="1" applyBorder="1" applyAlignment="1">
      <alignment vertical="center" wrapText="1"/>
    </xf>
    <xf numFmtId="182" fontId="31" fillId="0" borderId="10" xfId="0" applyNumberFormat="1" applyFont="1" applyFill="1" applyBorder="1" applyAlignment="1">
      <alignment horizontal="right" vertical="center" wrapText="1"/>
    </xf>
    <xf numFmtId="182" fontId="29" fillId="0" borderId="12" xfId="0" applyNumberFormat="1" applyFont="1" applyFill="1" applyBorder="1" applyAlignment="1">
      <alignment horizontal="center" vertical="center" wrapText="1"/>
    </xf>
    <xf numFmtId="182" fontId="34" fillId="0" borderId="10" xfId="0" applyNumberFormat="1" applyFont="1" applyFill="1" applyBorder="1" applyAlignment="1">
      <alignment wrapText="1"/>
    </xf>
    <xf numFmtId="182" fontId="33" fillId="0" borderId="10" xfId="0" applyNumberFormat="1" applyFont="1" applyFill="1" applyBorder="1" applyAlignment="1">
      <alignment vertical="center" wrapText="1"/>
    </xf>
    <xf numFmtId="182" fontId="33" fillId="0" borderId="10" xfId="0" applyNumberFormat="1" applyFont="1" applyFill="1" applyBorder="1" applyAlignment="1">
      <alignment horizontal="right" vertical="center" wrapText="1"/>
    </xf>
    <xf numFmtId="182" fontId="28" fillId="0" borderId="12" xfId="39" applyNumberFormat="1" applyFont="1" applyFill="1" applyBorder="1" applyAlignment="1">
      <alignment horizontal="right" vertical="center" wrapText="1"/>
    </xf>
    <xf numFmtId="182" fontId="28" fillId="0" borderId="10" xfId="28" applyNumberFormat="1" applyFont="1" applyFill="1" applyBorder="1" applyAlignment="1">
      <alignment vertical="center" wrapText="1"/>
    </xf>
    <xf numFmtId="182" fontId="29" fillId="0" borderId="10" xfId="41" applyNumberFormat="1" applyFont="1" applyFill="1" applyBorder="1" applyAlignment="1">
      <alignment vertical="center" wrapText="1"/>
    </xf>
    <xf numFmtId="182" fontId="28" fillId="0" borderId="10" xfId="41" applyNumberFormat="1" applyFont="1" applyFill="1" applyBorder="1" applyAlignment="1">
      <alignment vertical="center" wrapText="1"/>
    </xf>
    <xf numFmtId="182" fontId="28" fillId="0" borderId="10" xfId="41" applyNumberFormat="1" applyFont="1" applyFill="1" applyBorder="1" applyAlignment="1">
      <alignment horizontal="center" vertical="center" wrapText="1"/>
    </xf>
    <xf numFmtId="182" fontId="35" fillId="0" borderId="12" xfId="0" applyNumberFormat="1" applyFont="1" applyFill="1" applyBorder="1" applyAlignment="1">
      <alignment vertical="center" wrapText="1"/>
    </xf>
    <xf numFmtId="182" fontId="35" fillId="0" borderId="10" xfId="28" applyNumberFormat="1" applyFont="1" applyFill="1" applyBorder="1" applyAlignment="1">
      <alignment horizontal="center" vertical="center" wrapText="1"/>
    </xf>
    <xf numFmtId="182" fontId="33" fillId="0" borderId="10" xfId="28" applyNumberFormat="1" applyFont="1" applyFill="1" applyBorder="1" applyAlignment="1">
      <alignment horizontal="center" vertical="center" wrapText="1"/>
    </xf>
    <xf numFmtId="182" fontId="28" fillId="0" borderId="12" xfId="0" quotePrefix="1" applyNumberFormat="1" applyFont="1" applyFill="1" applyBorder="1" applyAlignment="1">
      <alignment horizontal="right" vertical="center" wrapText="1"/>
    </xf>
    <xf numFmtId="182" fontId="28" fillId="0" borderId="12" xfId="0" applyNumberFormat="1" applyFont="1" applyFill="1" applyBorder="1" applyAlignment="1">
      <alignment horizontal="center" vertical="center" wrapText="1"/>
    </xf>
    <xf numFmtId="182" fontId="28" fillId="0" borderId="12" xfId="0" quotePrefix="1" applyNumberFormat="1" applyFont="1" applyFill="1" applyBorder="1" applyAlignment="1">
      <alignment horizontal="center" vertical="center" wrapText="1"/>
    </xf>
    <xf numFmtId="182" fontId="35" fillId="0" borderId="10" xfId="0" applyNumberFormat="1" applyFont="1" applyFill="1" applyBorder="1" applyAlignment="1">
      <alignment horizontal="right" vertical="center" wrapText="1"/>
    </xf>
    <xf numFmtId="182" fontId="35" fillId="0" borderId="12" xfId="0" applyNumberFormat="1" applyFont="1" applyFill="1" applyBorder="1" applyAlignment="1">
      <alignment horizontal="righ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_BIEU KEM THEO" xfId="41"/>
    <cellStyle name="Note" xfId="42" builtinId="10" customBuiltin="1"/>
    <cellStyle name="Output" xfId="43" builtinId="21" customBuiltin="1"/>
    <cellStyle name="Style 1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="90" workbookViewId="0">
      <selection activeCell="B12" sqref="B12"/>
    </sheetView>
  </sheetViews>
  <sheetFormatPr defaultRowHeight="12.75"/>
  <cols>
    <col min="1" max="1" width="4.7109375" style="2" customWidth="1"/>
    <col min="2" max="2" width="34.140625" style="5" customWidth="1"/>
    <col min="3" max="3" width="8.28515625" style="6" customWidth="1"/>
    <col min="4" max="4" width="6.85546875" style="6" customWidth="1"/>
    <col min="5" max="5" width="7.28515625" style="1" customWidth="1"/>
    <col min="6" max="6" width="7" style="1" customWidth="1"/>
    <col min="7" max="7" width="7.42578125" style="1" customWidth="1"/>
    <col min="8" max="8" width="6.85546875" style="1" customWidth="1"/>
    <col min="9" max="9" width="7.140625" style="1" customWidth="1"/>
    <col min="10" max="10" width="7.42578125" style="1" customWidth="1"/>
    <col min="11" max="11" width="6.85546875" style="1" customWidth="1"/>
    <col min="12" max="14" width="7" style="1" customWidth="1"/>
    <col min="15" max="15" width="7.28515625" style="1" customWidth="1"/>
    <col min="16" max="16" width="7.140625" style="1" customWidth="1"/>
    <col min="17" max="17" width="7" style="1" customWidth="1"/>
    <col min="18" max="18" width="7.140625" style="1" customWidth="1"/>
    <col min="19" max="19" width="7.5703125" style="1" customWidth="1"/>
    <col min="20" max="20" width="13.7109375" style="2" customWidth="1"/>
    <col min="21" max="21" width="27.42578125" style="2" customWidth="1"/>
    <col min="22" max="16384" width="9.140625" style="2"/>
  </cols>
  <sheetData>
    <row r="1" spans="1:21">
      <c r="A1" s="69" t="s">
        <v>124</v>
      </c>
      <c r="B1" s="69"/>
      <c r="C1" s="15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6"/>
      <c r="U1" s="16"/>
    </row>
    <row r="2" spans="1:21" ht="15.75" customHeight="1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5.75" customHeight="1">
      <c r="A3" s="70" t="s">
        <v>48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5.75" customHeight="1">
      <c r="A4" s="10"/>
      <c r="B4" s="79" t="s">
        <v>125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5.75" customHeight="1">
      <c r="A5" s="10"/>
      <c r="B5" s="10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78" t="s">
        <v>47</v>
      </c>
      <c r="U5" s="78"/>
    </row>
    <row r="6" spans="1:21" s="3" customFormat="1" ht="12.75" customHeight="1">
      <c r="A6" s="76" t="s">
        <v>0</v>
      </c>
      <c r="B6" s="76" t="s">
        <v>1</v>
      </c>
      <c r="C6" s="77" t="s">
        <v>2</v>
      </c>
      <c r="D6" s="82" t="s">
        <v>3</v>
      </c>
      <c r="E6" s="71" t="s">
        <v>4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9"/>
      <c r="R6" s="19"/>
      <c r="S6" s="19"/>
      <c r="T6" s="73" t="s">
        <v>5</v>
      </c>
      <c r="U6" s="73" t="s">
        <v>46</v>
      </c>
    </row>
    <row r="7" spans="1:21" s="3" customFormat="1" ht="12.75" customHeight="1">
      <c r="A7" s="76"/>
      <c r="B7" s="76"/>
      <c r="C7" s="77"/>
      <c r="D7" s="82"/>
      <c r="E7" s="82" t="s">
        <v>6</v>
      </c>
      <c r="F7" s="71" t="s">
        <v>7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20"/>
      <c r="R7" s="20"/>
      <c r="S7" s="13"/>
      <c r="T7" s="74"/>
      <c r="U7" s="74"/>
    </row>
    <row r="8" spans="1:21" s="3" customFormat="1" ht="63.75">
      <c r="A8" s="76"/>
      <c r="B8" s="76"/>
      <c r="C8" s="77"/>
      <c r="D8" s="82"/>
      <c r="E8" s="82"/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8" t="s">
        <v>14</v>
      </c>
      <c r="M8" s="18" t="s">
        <v>15</v>
      </c>
      <c r="N8" s="18" t="s">
        <v>16</v>
      </c>
      <c r="O8" s="18" t="s">
        <v>17</v>
      </c>
      <c r="P8" s="18" t="s">
        <v>18</v>
      </c>
      <c r="Q8" s="18" t="s">
        <v>19</v>
      </c>
      <c r="R8" s="18" t="s">
        <v>20</v>
      </c>
      <c r="S8" s="18" t="s">
        <v>21</v>
      </c>
      <c r="T8" s="75"/>
      <c r="U8" s="75"/>
    </row>
    <row r="9" spans="1:21" s="4" customFormat="1" ht="38.25">
      <c r="A9" s="12" t="s">
        <v>22</v>
      </c>
      <c r="B9" s="12" t="s">
        <v>23</v>
      </c>
      <c r="C9" s="21" t="s">
        <v>24</v>
      </c>
      <c r="D9" s="22" t="s">
        <v>25</v>
      </c>
      <c r="E9" s="22" t="s">
        <v>26</v>
      </c>
      <c r="F9" s="22" t="s">
        <v>27</v>
      </c>
      <c r="G9" s="22" t="s">
        <v>28</v>
      </c>
      <c r="H9" s="23" t="s">
        <v>29</v>
      </c>
      <c r="I9" s="12" t="s">
        <v>30</v>
      </c>
      <c r="J9" s="12" t="s">
        <v>31</v>
      </c>
      <c r="K9" s="12" t="s">
        <v>32</v>
      </c>
      <c r="L9" s="12" t="s">
        <v>33</v>
      </c>
      <c r="M9" s="12" t="s">
        <v>34</v>
      </c>
      <c r="N9" s="12" t="s">
        <v>35</v>
      </c>
      <c r="O9" s="12" t="s">
        <v>36</v>
      </c>
      <c r="P9" s="12" t="s">
        <v>37</v>
      </c>
      <c r="Q9" s="12" t="s">
        <v>38</v>
      </c>
      <c r="R9" s="12" t="s">
        <v>39</v>
      </c>
      <c r="S9" s="12" t="s">
        <v>40</v>
      </c>
      <c r="T9" s="12" t="s">
        <v>41</v>
      </c>
      <c r="U9" s="12" t="s">
        <v>42</v>
      </c>
    </row>
    <row r="10" spans="1:21" s="4" customFormat="1">
      <c r="A10" s="24" t="s">
        <v>43</v>
      </c>
      <c r="B10" s="25" t="s">
        <v>44</v>
      </c>
      <c r="C10" s="45">
        <f t="shared" ref="C10:C37" si="0">D10+E10</f>
        <v>6.5400000000000009</v>
      </c>
      <c r="D10" s="50">
        <f t="shared" ref="D10:S10" si="1">SUM(D11:D13)</f>
        <v>0</v>
      </c>
      <c r="E10" s="50">
        <f t="shared" si="1"/>
        <v>6.5400000000000009</v>
      </c>
      <c r="F10" s="50">
        <f t="shared" si="1"/>
        <v>3.97</v>
      </c>
      <c r="G10" s="50">
        <f t="shared" si="1"/>
        <v>0.76</v>
      </c>
      <c r="H10" s="50">
        <f t="shared" si="1"/>
        <v>0.43</v>
      </c>
      <c r="I10" s="50">
        <f t="shared" si="1"/>
        <v>0</v>
      </c>
      <c r="J10" s="50">
        <f t="shared" si="1"/>
        <v>7.0000000000000007E-2</v>
      </c>
      <c r="K10" s="50">
        <f t="shared" si="1"/>
        <v>0</v>
      </c>
      <c r="L10" s="50">
        <f t="shared" si="1"/>
        <v>0.61</v>
      </c>
      <c r="M10" s="50">
        <f t="shared" si="1"/>
        <v>0</v>
      </c>
      <c r="N10" s="50">
        <f t="shared" si="1"/>
        <v>0</v>
      </c>
      <c r="O10" s="50">
        <f t="shared" si="1"/>
        <v>0</v>
      </c>
      <c r="P10" s="50">
        <f t="shared" si="1"/>
        <v>0</v>
      </c>
      <c r="Q10" s="50">
        <f t="shared" si="1"/>
        <v>0</v>
      </c>
      <c r="R10" s="50">
        <f t="shared" si="1"/>
        <v>0</v>
      </c>
      <c r="S10" s="50">
        <f t="shared" si="1"/>
        <v>0.7</v>
      </c>
      <c r="T10" s="26"/>
      <c r="U10" s="26"/>
    </row>
    <row r="11" spans="1:21" s="4" customFormat="1" ht="30">
      <c r="A11" s="27">
        <v>1</v>
      </c>
      <c r="B11" s="28" t="s">
        <v>50</v>
      </c>
      <c r="C11" s="45">
        <f t="shared" si="0"/>
        <v>3.8500000000000005</v>
      </c>
      <c r="D11" s="51"/>
      <c r="E11" s="43">
        <f>SUM(F11:S11)</f>
        <v>3.8500000000000005</v>
      </c>
      <c r="F11" s="52">
        <v>2.41</v>
      </c>
      <c r="G11" s="52">
        <v>0.08</v>
      </c>
      <c r="H11" s="52">
        <v>0.35</v>
      </c>
      <c r="I11" s="46"/>
      <c r="J11" s="52"/>
      <c r="K11" s="46"/>
      <c r="L11" s="53">
        <v>0.52</v>
      </c>
      <c r="M11" s="46"/>
      <c r="N11" s="46"/>
      <c r="O11" s="46"/>
      <c r="P11" s="46"/>
      <c r="Q11" s="46"/>
      <c r="R11" s="46"/>
      <c r="S11" s="52">
        <v>0.49</v>
      </c>
      <c r="T11" s="27" t="s">
        <v>45</v>
      </c>
      <c r="U11" s="85" t="s">
        <v>112</v>
      </c>
    </row>
    <row r="12" spans="1:21" s="4" customFormat="1" ht="45">
      <c r="A12" s="27">
        <v>2</v>
      </c>
      <c r="B12" s="28" t="s">
        <v>51</v>
      </c>
      <c r="C12" s="45">
        <f t="shared" si="0"/>
        <v>2.5</v>
      </c>
      <c r="D12" s="51"/>
      <c r="E12" s="43">
        <f>SUM(F12:S12)</f>
        <v>2.5</v>
      </c>
      <c r="F12" s="52">
        <v>1.46</v>
      </c>
      <c r="G12" s="52">
        <v>0.66</v>
      </c>
      <c r="H12" s="52">
        <v>0.08</v>
      </c>
      <c r="I12" s="54"/>
      <c r="J12" s="52"/>
      <c r="K12" s="54"/>
      <c r="L12" s="53">
        <v>0.09</v>
      </c>
      <c r="M12" s="54"/>
      <c r="N12" s="54"/>
      <c r="O12" s="54"/>
      <c r="P12" s="54"/>
      <c r="Q12" s="54"/>
      <c r="R12" s="54"/>
      <c r="S12" s="52">
        <v>0.21</v>
      </c>
      <c r="T12" s="27" t="s">
        <v>52</v>
      </c>
      <c r="U12" s="86"/>
    </row>
    <row r="13" spans="1:21" s="4" customFormat="1" ht="30">
      <c r="A13" s="27">
        <v>3</v>
      </c>
      <c r="B13" s="28" t="s">
        <v>113</v>
      </c>
      <c r="C13" s="45">
        <f t="shared" si="0"/>
        <v>0.19</v>
      </c>
      <c r="D13" s="51"/>
      <c r="E13" s="43">
        <f>SUM(F13:S13)</f>
        <v>0.19</v>
      </c>
      <c r="F13" s="52">
        <v>0.1</v>
      </c>
      <c r="G13" s="52">
        <v>0.02</v>
      </c>
      <c r="H13" s="52"/>
      <c r="I13" s="54"/>
      <c r="J13" s="52">
        <v>7.0000000000000007E-2</v>
      </c>
      <c r="K13" s="54"/>
      <c r="L13" s="52"/>
      <c r="M13" s="54"/>
      <c r="N13" s="54"/>
      <c r="O13" s="54"/>
      <c r="P13" s="54"/>
      <c r="Q13" s="54"/>
      <c r="R13" s="54"/>
      <c r="S13" s="52"/>
      <c r="T13" s="27" t="s">
        <v>53</v>
      </c>
      <c r="U13" s="87"/>
    </row>
    <row r="14" spans="1:21" s="4" customFormat="1" ht="27" customHeight="1">
      <c r="A14" s="29" t="s">
        <v>54</v>
      </c>
      <c r="B14" s="30" t="s">
        <v>55</v>
      </c>
      <c r="C14" s="45">
        <f t="shared" si="0"/>
        <v>23.382733000000002</v>
      </c>
      <c r="D14" s="50">
        <f t="shared" ref="D14:S14" si="2">SUM(D15:D19)</f>
        <v>4.58</v>
      </c>
      <c r="E14" s="50">
        <f t="shared" si="2"/>
        <v>18.802733</v>
      </c>
      <c r="F14" s="50">
        <f t="shared" si="2"/>
        <v>11.499900799999999</v>
      </c>
      <c r="G14" s="50">
        <f t="shared" si="2"/>
        <v>2.5160016000000001</v>
      </c>
      <c r="H14" s="50">
        <f t="shared" si="2"/>
        <v>0</v>
      </c>
      <c r="I14" s="50">
        <f t="shared" si="2"/>
        <v>0</v>
      </c>
      <c r="J14" s="50">
        <f t="shared" si="2"/>
        <v>1.9717515999999999</v>
      </c>
      <c r="K14" s="50">
        <f t="shared" si="2"/>
        <v>0.70241489999999995</v>
      </c>
      <c r="L14" s="50">
        <f t="shared" si="2"/>
        <v>1.18635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0.92631410000000014</v>
      </c>
      <c r="T14" s="29"/>
      <c r="U14" s="26"/>
    </row>
    <row r="15" spans="1:21" s="4" customFormat="1" ht="45.75" customHeight="1">
      <c r="A15" s="11">
        <v>1</v>
      </c>
      <c r="B15" s="31" t="s">
        <v>56</v>
      </c>
      <c r="C15" s="45">
        <f t="shared" si="0"/>
        <v>4.0305080000000002</v>
      </c>
      <c r="D15" s="45">
        <v>1.91</v>
      </c>
      <c r="E15" s="43">
        <f>SUM(F15:S15)</f>
        <v>2.1205080000000001</v>
      </c>
      <c r="F15" s="44">
        <v>0.21205080000000001</v>
      </c>
      <c r="G15" s="55">
        <v>0.42410160000000002</v>
      </c>
      <c r="H15" s="44"/>
      <c r="I15" s="44"/>
      <c r="J15" s="44">
        <v>0.42410160000000002</v>
      </c>
      <c r="K15" s="44">
        <v>0.63615239999999995</v>
      </c>
      <c r="L15" s="55"/>
      <c r="M15" s="44"/>
      <c r="N15" s="44"/>
      <c r="O15" s="44"/>
      <c r="P15" s="44"/>
      <c r="Q15" s="44"/>
      <c r="R15" s="44"/>
      <c r="S15" s="44">
        <v>0.42410160000000002</v>
      </c>
      <c r="T15" s="11" t="s">
        <v>114</v>
      </c>
      <c r="U15" s="11" t="s">
        <v>102</v>
      </c>
    </row>
    <row r="16" spans="1:21" s="4" customFormat="1" ht="56.25" customHeight="1">
      <c r="A16" s="11">
        <v>2</v>
      </c>
      <c r="B16" s="31" t="s">
        <v>57</v>
      </c>
      <c r="C16" s="45">
        <f t="shared" si="0"/>
        <v>1.7027000000000001</v>
      </c>
      <c r="D16" s="46">
        <v>0.17</v>
      </c>
      <c r="E16" s="43">
        <f>SUM(F16:S16)</f>
        <v>1.5327000000000002</v>
      </c>
      <c r="F16" s="44">
        <v>0.68120000000000003</v>
      </c>
      <c r="G16" s="55">
        <v>0.34060000000000001</v>
      </c>
      <c r="H16" s="44"/>
      <c r="I16" s="44"/>
      <c r="J16" s="44">
        <v>0.34060000000000001</v>
      </c>
      <c r="K16" s="44"/>
      <c r="L16" s="55">
        <v>8.5150000000000003E-2</v>
      </c>
      <c r="M16" s="44"/>
      <c r="N16" s="44"/>
      <c r="O16" s="44"/>
      <c r="P16" s="44"/>
      <c r="Q16" s="44"/>
      <c r="R16" s="44"/>
      <c r="S16" s="44">
        <v>8.5150000000000003E-2</v>
      </c>
      <c r="T16" s="11" t="s">
        <v>61</v>
      </c>
      <c r="U16" s="11" t="s">
        <v>103</v>
      </c>
    </row>
    <row r="17" spans="1:22" s="4" customFormat="1" ht="44.25" customHeight="1">
      <c r="A17" s="11">
        <v>3</v>
      </c>
      <c r="B17" s="31" t="s">
        <v>58</v>
      </c>
      <c r="C17" s="45">
        <f t="shared" si="0"/>
        <v>1.3227250000000002</v>
      </c>
      <c r="D17" s="48">
        <v>0.13</v>
      </c>
      <c r="E17" s="43">
        <f>SUM(F17:S17)</f>
        <v>1.1927250000000003</v>
      </c>
      <c r="F17" s="44">
        <v>0.26505000000000001</v>
      </c>
      <c r="G17" s="55">
        <v>0.53010000000000002</v>
      </c>
      <c r="H17" s="44"/>
      <c r="I17" s="44"/>
      <c r="J17" s="44">
        <v>0.26505000000000001</v>
      </c>
      <c r="K17" s="44">
        <v>6.6262500000000002E-2</v>
      </c>
      <c r="L17" s="55"/>
      <c r="M17" s="44"/>
      <c r="N17" s="44"/>
      <c r="O17" s="44"/>
      <c r="P17" s="44"/>
      <c r="Q17" s="44"/>
      <c r="R17" s="44"/>
      <c r="S17" s="44">
        <v>6.6262500000000002E-2</v>
      </c>
      <c r="T17" s="11" t="s">
        <v>62</v>
      </c>
      <c r="U17" s="11" t="s">
        <v>104</v>
      </c>
    </row>
    <row r="18" spans="1:22" s="4" customFormat="1" ht="56.25" customHeight="1">
      <c r="A18" s="11">
        <v>4</v>
      </c>
      <c r="B18" s="31" t="s">
        <v>59</v>
      </c>
      <c r="C18" s="45">
        <f t="shared" si="0"/>
        <v>2.8068</v>
      </c>
      <c r="D18" s="48">
        <v>0.42</v>
      </c>
      <c r="E18" s="43">
        <f>SUM(F18:S18)</f>
        <v>2.3868</v>
      </c>
      <c r="F18" s="44">
        <v>0.5616000000000001</v>
      </c>
      <c r="G18" s="55">
        <v>0.42120000000000002</v>
      </c>
      <c r="H18" s="44"/>
      <c r="I18" s="44"/>
      <c r="J18" s="44">
        <v>0.70200000000000007</v>
      </c>
      <c r="K18" s="44"/>
      <c r="L18" s="55">
        <v>0.42120000000000002</v>
      </c>
      <c r="M18" s="44"/>
      <c r="N18" s="44"/>
      <c r="O18" s="44"/>
      <c r="P18" s="44"/>
      <c r="Q18" s="44"/>
      <c r="R18" s="44"/>
      <c r="S18" s="44">
        <v>0.28080000000000005</v>
      </c>
      <c r="T18" s="11" t="s">
        <v>115</v>
      </c>
      <c r="U18" s="32" t="s">
        <v>105</v>
      </c>
    </row>
    <row r="19" spans="1:22" s="4" customFormat="1" ht="90.75" customHeight="1">
      <c r="A19" s="11">
        <v>5</v>
      </c>
      <c r="B19" s="31" t="s">
        <v>60</v>
      </c>
      <c r="C19" s="45">
        <f t="shared" si="0"/>
        <v>13.52</v>
      </c>
      <c r="D19" s="46">
        <v>1.95</v>
      </c>
      <c r="E19" s="43">
        <f>SUM(F19:S19)</f>
        <v>11.57</v>
      </c>
      <c r="F19" s="55">
        <v>9.7799999999999994</v>
      </c>
      <c r="G19" s="55">
        <v>0.8</v>
      </c>
      <c r="H19" s="55"/>
      <c r="I19" s="55"/>
      <c r="J19" s="55">
        <v>0.24</v>
      </c>
      <c r="K19" s="55"/>
      <c r="L19" s="55">
        <v>0.68</v>
      </c>
      <c r="M19" s="55"/>
      <c r="N19" s="55"/>
      <c r="O19" s="55"/>
      <c r="P19" s="55"/>
      <c r="Q19" s="55"/>
      <c r="R19" s="55"/>
      <c r="S19" s="55">
        <v>7.0000000000000007E-2</v>
      </c>
      <c r="T19" s="8" t="s">
        <v>116</v>
      </c>
      <c r="U19" s="32" t="s">
        <v>106</v>
      </c>
    </row>
    <row r="20" spans="1:22" s="7" customFormat="1">
      <c r="A20" s="33" t="s">
        <v>63</v>
      </c>
      <c r="B20" s="34" t="s">
        <v>64</v>
      </c>
      <c r="C20" s="45">
        <f t="shared" si="0"/>
        <v>1.2018000000000002</v>
      </c>
      <c r="D20" s="45">
        <f t="shared" ref="D20:S20" si="3">SUM(D21:D22)</f>
        <v>0.20480000000000001</v>
      </c>
      <c r="E20" s="45">
        <f t="shared" si="3"/>
        <v>0.99700000000000011</v>
      </c>
      <c r="F20" s="45">
        <f t="shared" si="3"/>
        <v>0</v>
      </c>
      <c r="G20" s="45">
        <f t="shared" si="3"/>
        <v>0.65200000000000002</v>
      </c>
      <c r="H20" s="45">
        <f t="shared" si="3"/>
        <v>0</v>
      </c>
      <c r="I20" s="45">
        <f t="shared" si="3"/>
        <v>0</v>
      </c>
      <c r="J20" s="45">
        <f t="shared" si="3"/>
        <v>0</v>
      </c>
      <c r="K20" s="45">
        <f t="shared" si="3"/>
        <v>0</v>
      </c>
      <c r="L20" s="45">
        <f t="shared" si="3"/>
        <v>0.34499999999999997</v>
      </c>
      <c r="M20" s="45">
        <f t="shared" si="3"/>
        <v>0</v>
      </c>
      <c r="N20" s="45">
        <f t="shared" si="3"/>
        <v>0</v>
      </c>
      <c r="O20" s="45">
        <f t="shared" si="3"/>
        <v>0</v>
      </c>
      <c r="P20" s="45">
        <f t="shared" si="3"/>
        <v>0</v>
      </c>
      <c r="Q20" s="45">
        <f t="shared" si="3"/>
        <v>0</v>
      </c>
      <c r="R20" s="45">
        <f t="shared" si="3"/>
        <v>0</v>
      </c>
      <c r="S20" s="45">
        <f t="shared" si="3"/>
        <v>0</v>
      </c>
      <c r="T20" s="11"/>
      <c r="U20" s="11"/>
    </row>
    <row r="21" spans="1:22" s="7" customFormat="1" ht="51" customHeight="1">
      <c r="A21" s="35">
        <v>1</v>
      </c>
      <c r="B21" s="36" t="s">
        <v>117</v>
      </c>
      <c r="C21" s="45">
        <f t="shared" si="0"/>
        <v>0.53280000000000005</v>
      </c>
      <c r="D21" s="56">
        <v>0.20480000000000001</v>
      </c>
      <c r="E21" s="45">
        <f>SUM(F21:S21)</f>
        <v>0.32800000000000001</v>
      </c>
      <c r="F21" s="44"/>
      <c r="G21" s="57">
        <v>0.32800000000000001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35" t="s">
        <v>66</v>
      </c>
      <c r="U21" s="11" t="s">
        <v>107</v>
      </c>
      <c r="V21" s="83"/>
    </row>
    <row r="22" spans="1:22" s="7" customFormat="1" ht="41.25" customHeight="1">
      <c r="A22" s="35">
        <v>2</v>
      </c>
      <c r="B22" s="36" t="s">
        <v>65</v>
      </c>
      <c r="C22" s="45">
        <f t="shared" si="0"/>
        <v>0.66900000000000004</v>
      </c>
      <c r="D22" s="47"/>
      <c r="E22" s="43">
        <f>SUM(F22:S22)</f>
        <v>0.66900000000000004</v>
      </c>
      <c r="F22" s="47"/>
      <c r="G22" s="58">
        <v>0.32400000000000001</v>
      </c>
      <c r="H22" s="47"/>
      <c r="I22" s="47"/>
      <c r="J22" s="47"/>
      <c r="K22" s="47"/>
      <c r="L22" s="58">
        <v>0.34499999999999997</v>
      </c>
      <c r="M22" s="47"/>
      <c r="N22" s="47"/>
      <c r="O22" s="47"/>
      <c r="P22" s="47"/>
      <c r="Q22" s="47"/>
      <c r="R22" s="47"/>
      <c r="S22" s="47"/>
      <c r="T22" s="35" t="s">
        <v>67</v>
      </c>
      <c r="U22" s="11" t="s">
        <v>72</v>
      </c>
      <c r="V22" s="83"/>
    </row>
    <row r="23" spans="1:22" s="7" customFormat="1" ht="15">
      <c r="A23" s="37" t="s">
        <v>68</v>
      </c>
      <c r="B23" s="38" t="s">
        <v>71</v>
      </c>
      <c r="C23" s="59">
        <f t="shared" si="0"/>
        <v>16</v>
      </c>
      <c r="D23" s="45">
        <f t="shared" ref="D23:S23" si="4">SUM(D24:D24)</f>
        <v>0</v>
      </c>
      <c r="E23" s="45">
        <f t="shared" si="4"/>
        <v>16</v>
      </c>
      <c r="F23" s="45">
        <f t="shared" si="4"/>
        <v>0</v>
      </c>
      <c r="G23" s="45">
        <f t="shared" si="4"/>
        <v>5.4</v>
      </c>
      <c r="H23" s="45">
        <f t="shared" si="4"/>
        <v>2.2000000000000002</v>
      </c>
      <c r="I23" s="45">
        <f t="shared" si="4"/>
        <v>0</v>
      </c>
      <c r="J23" s="45">
        <f t="shared" si="4"/>
        <v>0</v>
      </c>
      <c r="K23" s="45">
        <f t="shared" si="4"/>
        <v>0</v>
      </c>
      <c r="L23" s="45">
        <f t="shared" si="4"/>
        <v>0</v>
      </c>
      <c r="M23" s="45">
        <f t="shared" si="4"/>
        <v>0</v>
      </c>
      <c r="N23" s="45">
        <f t="shared" si="4"/>
        <v>0</v>
      </c>
      <c r="O23" s="45">
        <f t="shared" si="4"/>
        <v>0</v>
      </c>
      <c r="P23" s="45">
        <f t="shared" si="4"/>
        <v>0</v>
      </c>
      <c r="Q23" s="45">
        <f t="shared" si="4"/>
        <v>0</v>
      </c>
      <c r="R23" s="45">
        <f t="shared" si="4"/>
        <v>0</v>
      </c>
      <c r="S23" s="45">
        <f t="shared" si="4"/>
        <v>8.4</v>
      </c>
      <c r="T23" s="27"/>
      <c r="U23" s="27"/>
      <c r="V23" s="83"/>
    </row>
    <row r="24" spans="1:22" s="7" customFormat="1" ht="51" customHeight="1">
      <c r="A24" s="27">
        <v>1</v>
      </c>
      <c r="B24" s="28" t="s">
        <v>91</v>
      </c>
      <c r="C24" s="59">
        <f t="shared" si="0"/>
        <v>16</v>
      </c>
      <c r="D24" s="60"/>
      <c r="E24" s="43">
        <f>SUM(F24:S24)</f>
        <v>16</v>
      </c>
      <c r="F24" s="61"/>
      <c r="G24" s="61">
        <v>5.4</v>
      </c>
      <c r="H24" s="61">
        <v>2.2000000000000002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>
        <v>8.4</v>
      </c>
      <c r="T24" s="27" t="s">
        <v>108</v>
      </c>
      <c r="U24" s="42" t="s">
        <v>122</v>
      </c>
    </row>
    <row r="25" spans="1:22">
      <c r="A25" s="24" t="s">
        <v>69</v>
      </c>
      <c r="B25" s="25" t="s">
        <v>74</v>
      </c>
      <c r="C25" s="43">
        <f t="shared" si="0"/>
        <v>2.0289999999999999</v>
      </c>
      <c r="D25" s="43">
        <f t="shared" ref="D25:S25" si="5">SUM(D26:D27)</f>
        <v>1.5489999999999999</v>
      </c>
      <c r="E25" s="43">
        <f t="shared" si="5"/>
        <v>0.48</v>
      </c>
      <c r="F25" s="43">
        <f t="shared" si="5"/>
        <v>0.245</v>
      </c>
      <c r="G25" s="43">
        <f t="shared" si="5"/>
        <v>0.23499999999999999</v>
      </c>
      <c r="H25" s="43">
        <f t="shared" si="5"/>
        <v>0</v>
      </c>
      <c r="I25" s="43">
        <f t="shared" si="5"/>
        <v>0</v>
      </c>
      <c r="J25" s="43">
        <f t="shared" si="5"/>
        <v>0</v>
      </c>
      <c r="K25" s="43">
        <f t="shared" si="5"/>
        <v>0</v>
      </c>
      <c r="L25" s="43">
        <f t="shared" si="5"/>
        <v>0</v>
      </c>
      <c r="M25" s="43">
        <f t="shared" si="5"/>
        <v>0</v>
      </c>
      <c r="N25" s="43">
        <f t="shared" si="5"/>
        <v>0</v>
      </c>
      <c r="O25" s="43">
        <f t="shared" si="5"/>
        <v>0</v>
      </c>
      <c r="P25" s="43">
        <f t="shared" si="5"/>
        <v>0</v>
      </c>
      <c r="Q25" s="43">
        <f t="shared" si="5"/>
        <v>0</v>
      </c>
      <c r="R25" s="43">
        <f t="shared" si="5"/>
        <v>0</v>
      </c>
      <c r="S25" s="43">
        <f t="shared" si="5"/>
        <v>0</v>
      </c>
      <c r="T25" s="26"/>
      <c r="U25" s="39"/>
    </row>
    <row r="26" spans="1:22" ht="51" customHeight="1">
      <c r="A26" s="40" t="s">
        <v>73</v>
      </c>
      <c r="B26" s="41" t="s">
        <v>75</v>
      </c>
      <c r="C26" s="43">
        <f t="shared" si="0"/>
        <v>1.35</v>
      </c>
      <c r="D26" s="43">
        <v>0.88500000000000001</v>
      </c>
      <c r="E26" s="43">
        <f>SUM(F26:S26)</f>
        <v>0.46499999999999997</v>
      </c>
      <c r="F26" s="46">
        <v>0.23</v>
      </c>
      <c r="G26" s="46">
        <v>0.23499999999999999</v>
      </c>
      <c r="H26" s="62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26" t="s">
        <v>76</v>
      </c>
      <c r="U26" s="39" t="s">
        <v>77</v>
      </c>
    </row>
    <row r="27" spans="1:22" ht="53.25" customHeight="1">
      <c r="A27" s="40" t="s">
        <v>78</v>
      </c>
      <c r="B27" s="41" t="s">
        <v>79</v>
      </c>
      <c r="C27" s="43">
        <f t="shared" si="0"/>
        <v>0.67900000000000005</v>
      </c>
      <c r="D27" s="43">
        <v>0.66400000000000003</v>
      </c>
      <c r="E27" s="43">
        <f>SUM(F27:S27)</f>
        <v>1.4999999999999999E-2</v>
      </c>
      <c r="F27" s="46">
        <v>1.4999999999999999E-2</v>
      </c>
      <c r="G27" s="46"/>
      <c r="H27" s="62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6" t="s">
        <v>80</v>
      </c>
      <c r="U27" s="39" t="s">
        <v>118</v>
      </c>
    </row>
    <row r="28" spans="1:22" ht="23.25" customHeight="1">
      <c r="A28" s="24" t="s">
        <v>86</v>
      </c>
      <c r="B28" s="25" t="s">
        <v>81</v>
      </c>
      <c r="C28" s="45">
        <f t="shared" si="0"/>
        <v>10.914400000000001</v>
      </c>
      <c r="D28" s="43">
        <f t="shared" ref="D28:S28" si="6">SUM(D29:D34)</f>
        <v>0</v>
      </c>
      <c r="E28" s="43">
        <f t="shared" si="6"/>
        <v>10.914400000000001</v>
      </c>
      <c r="F28" s="43">
        <f t="shared" si="6"/>
        <v>2.2599999999999998</v>
      </c>
      <c r="G28" s="43">
        <f t="shared" si="6"/>
        <v>6.8239999999999998</v>
      </c>
      <c r="H28" s="43">
        <f t="shared" si="6"/>
        <v>0</v>
      </c>
      <c r="I28" s="43">
        <f t="shared" si="6"/>
        <v>0</v>
      </c>
      <c r="J28" s="43">
        <f t="shared" si="6"/>
        <v>0</v>
      </c>
      <c r="K28" s="43">
        <f t="shared" si="6"/>
        <v>0.91559999999999997</v>
      </c>
      <c r="L28" s="43">
        <f t="shared" si="6"/>
        <v>0.05</v>
      </c>
      <c r="M28" s="43">
        <f t="shared" si="6"/>
        <v>0</v>
      </c>
      <c r="N28" s="43">
        <f t="shared" si="6"/>
        <v>0</v>
      </c>
      <c r="O28" s="43">
        <f t="shared" si="6"/>
        <v>0</v>
      </c>
      <c r="P28" s="43">
        <f t="shared" si="6"/>
        <v>0</v>
      </c>
      <c r="Q28" s="43">
        <f t="shared" si="6"/>
        <v>0</v>
      </c>
      <c r="R28" s="43">
        <f t="shared" si="6"/>
        <v>0</v>
      </c>
      <c r="S28" s="43">
        <f t="shared" si="6"/>
        <v>0.86480000000000001</v>
      </c>
      <c r="T28" s="26"/>
      <c r="U28" s="39"/>
    </row>
    <row r="29" spans="1:22" ht="63.75">
      <c r="A29" s="40" t="s">
        <v>73</v>
      </c>
      <c r="B29" s="41" t="s">
        <v>123</v>
      </c>
      <c r="C29" s="45">
        <f t="shared" si="0"/>
        <v>0.5514</v>
      </c>
      <c r="D29" s="50"/>
      <c r="E29" s="43">
        <f t="shared" ref="E29:E34" si="7">SUM(F29:S29)</f>
        <v>0.5514</v>
      </c>
      <c r="F29" s="63">
        <v>0.2</v>
      </c>
      <c r="G29" s="63"/>
      <c r="H29" s="64"/>
      <c r="I29" s="63"/>
      <c r="J29" s="63"/>
      <c r="K29" s="63">
        <v>3.6600000000000001E-2</v>
      </c>
      <c r="L29" s="63"/>
      <c r="M29" s="63"/>
      <c r="N29" s="63"/>
      <c r="O29" s="63"/>
      <c r="P29" s="63"/>
      <c r="Q29" s="63"/>
      <c r="R29" s="63"/>
      <c r="S29" s="63">
        <v>0.31480000000000002</v>
      </c>
      <c r="T29" s="26" t="s">
        <v>70</v>
      </c>
      <c r="U29" s="39" t="s">
        <v>83</v>
      </c>
      <c r="V29" s="84"/>
    </row>
    <row r="30" spans="1:22" ht="66.75" customHeight="1">
      <c r="A30" s="40" t="s">
        <v>78</v>
      </c>
      <c r="B30" s="41" t="s">
        <v>85</v>
      </c>
      <c r="C30" s="45">
        <f t="shared" si="0"/>
        <v>0.57900000000000007</v>
      </c>
      <c r="D30" s="50"/>
      <c r="E30" s="43">
        <f t="shared" si="7"/>
        <v>0.57900000000000007</v>
      </c>
      <c r="F30" s="63">
        <v>0.26</v>
      </c>
      <c r="G30" s="63">
        <v>0.3</v>
      </c>
      <c r="H30" s="64"/>
      <c r="I30" s="63"/>
      <c r="J30" s="63"/>
      <c r="K30" s="63">
        <v>1.9E-2</v>
      </c>
      <c r="L30" s="63"/>
      <c r="M30" s="63"/>
      <c r="N30" s="63"/>
      <c r="O30" s="63"/>
      <c r="P30" s="63"/>
      <c r="Q30" s="63"/>
      <c r="R30" s="63"/>
      <c r="S30" s="63"/>
      <c r="T30" s="26" t="s">
        <v>70</v>
      </c>
      <c r="U30" s="39" t="s">
        <v>119</v>
      </c>
      <c r="V30" s="84"/>
    </row>
    <row r="31" spans="1:22" ht="18" customHeight="1">
      <c r="A31" s="40" t="s">
        <v>82</v>
      </c>
      <c r="B31" s="31" t="s">
        <v>92</v>
      </c>
      <c r="C31" s="45">
        <f t="shared" si="0"/>
        <v>0.46</v>
      </c>
      <c r="D31" s="50"/>
      <c r="E31" s="43">
        <f t="shared" si="7"/>
        <v>0.46</v>
      </c>
      <c r="F31" s="47"/>
      <c r="G31" s="47">
        <v>0.4</v>
      </c>
      <c r="H31" s="64"/>
      <c r="I31" s="63"/>
      <c r="J31" s="63"/>
      <c r="K31" s="47">
        <v>0.06</v>
      </c>
      <c r="L31" s="63"/>
      <c r="M31" s="63"/>
      <c r="N31" s="63"/>
      <c r="O31" s="63"/>
      <c r="P31" s="63"/>
      <c r="Q31" s="63"/>
      <c r="R31" s="63"/>
      <c r="S31" s="63"/>
      <c r="T31" s="26" t="s">
        <v>98</v>
      </c>
      <c r="U31" s="85" t="s">
        <v>109</v>
      </c>
    </row>
    <row r="32" spans="1:22" ht="27.75" customHeight="1">
      <c r="A32" s="40" t="s">
        <v>84</v>
      </c>
      <c r="B32" s="31" t="s">
        <v>93</v>
      </c>
      <c r="C32" s="45">
        <f t="shared" si="0"/>
        <v>6.75</v>
      </c>
      <c r="D32" s="50"/>
      <c r="E32" s="43">
        <f t="shared" si="7"/>
        <v>6.75</v>
      </c>
      <c r="F32" s="47">
        <v>1.5</v>
      </c>
      <c r="G32" s="47">
        <v>4</v>
      </c>
      <c r="H32" s="64"/>
      <c r="I32" s="63"/>
      <c r="J32" s="63"/>
      <c r="K32" s="47">
        <v>0.7</v>
      </c>
      <c r="L32" s="63"/>
      <c r="M32" s="63"/>
      <c r="N32" s="63"/>
      <c r="O32" s="63"/>
      <c r="P32" s="63"/>
      <c r="Q32" s="63"/>
      <c r="R32" s="63"/>
      <c r="S32" s="63">
        <v>0.55000000000000004</v>
      </c>
      <c r="T32" s="26" t="s">
        <v>100</v>
      </c>
      <c r="U32" s="86"/>
    </row>
    <row r="33" spans="1:21" ht="38.25">
      <c r="A33" s="40" t="s">
        <v>96</v>
      </c>
      <c r="B33" s="31" t="s">
        <v>94</v>
      </c>
      <c r="C33" s="45">
        <f t="shared" si="0"/>
        <v>1.6740000000000002</v>
      </c>
      <c r="D33" s="50"/>
      <c r="E33" s="43">
        <f t="shared" si="7"/>
        <v>1.6740000000000002</v>
      </c>
      <c r="F33" s="47">
        <v>0.3</v>
      </c>
      <c r="G33" s="47">
        <v>1.274</v>
      </c>
      <c r="H33" s="64"/>
      <c r="I33" s="63"/>
      <c r="J33" s="63"/>
      <c r="K33" s="47">
        <v>0.1</v>
      </c>
      <c r="L33" s="63"/>
      <c r="M33" s="63"/>
      <c r="N33" s="63"/>
      <c r="O33" s="63"/>
      <c r="P33" s="63"/>
      <c r="Q33" s="63"/>
      <c r="R33" s="63"/>
      <c r="S33" s="63"/>
      <c r="T33" s="26" t="s">
        <v>99</v>
      </c>
      <c r="U33" s="86"/>
    </row>
    <row r="34" spans="1:21" ht="25.5">
      <c r="A34" s="40" t="s">
        <v>97</v>
      </c>
      <c r="B34" s="31" t="s">
        <v>95</v>
      </c>
      <c r="C34" s="45">
        <f t="shared" si="0"/>
        <v>0.9</v>
      </c>
      <c r="D34" s="50"/>
      <c r="E34" s="43">
        <f t="shared" si="7"/>
        <v>0.9</v>
      </c>
      <c r="F34" s="47"/>
      <c r="G34" s="47">
        <v>0.85</v>
      </c>
      <c r="H34" s="64"/>
      <c r="I34" s="63"/>
      <c r="J34" s="63"/>
      <c r="K34" s="47"/>
      <c r="L34" s="47">
        <v>0.05</v>
      </c>
      <c r="M34" s="63"/>
      <c r="N34" s="63"/>
      <c r="O34" s="63"/>
      <c r="P34" s="63"/>
      <c r="Q34" s="63"/>
      <c r="R34" s="63"/>
      <c r="S34" s="63"/>
      <c r="T34" s="26" t="s">
        <v>89</v>
      </c>
      <c r="U34" s="87"/>
    </row>
    <row r="35" spans="1:21" ht="15">
      <c r="A35" s="37" t="s">
        <v>87</v>
      </c>
      <c r="B35" s="38" t="s">
        <v>88</v>
      </c>
      <c r="C35" s="59">
        <f t="shared" si="0"/>
        <v>0.64999999999999991</v>
      </c>
      <c r="D35" s="65">
        <f t="shared" ref="D35:S35" si="8">SUM(D36:D37)</f>
        <v>0.3</v>
      </c>
      <c r="E35" s="65">
        <f t="shared" si="8"/>
        <v>0.35</v>
      </c>
      <c r="F35" s="65">
        <f t="shared" si="8"/>
        <v>0</v>
      </c>
      <c r="G35" s="65">
        <f t="shared" si="8"/>
        <v>0.35</v>
      </c>
      <c r="H35" s="65">
        <f t="shared" si="8"/>
        <v>0</v>
      </c>
      <c r="I35" s="65">
        <f t="shared" si="8"/>
        <v>0</v>
      </c>
      <c r="J35" s="65">
        <f t="shared" si="8"/>
        <v>0</v>
      </c>
      <c r="K35" s="65">
        <f t="shared" si="8"/>
        <v>0</v>
      </c>
      <c r="L35" s="65">
        <f t="shared" si="8"/>
        <v>0</v>
      </c>
      <c r="M35" s="65">
        <f t="shared" si="8"/>
        <v>0</v>
      </c>
      <c r="N35" s="65">
        <f t="shared" si="8"/>
        <v>0</v>
      </c>
      <c r="O35" s="65">
        <f t="shared" si="8"/>
        <v>0</v>
      </c>
      <c r="P35" s="65">
        <f t="shared" si="8"/>
        <v>0</v>
      </c>
      <c r="Q35" s="65">
        <f t="shared" si="8"/>
        <v>0</v>
      </c>
      <c r="R35" s="65">
        <f t="shared" si="8"/>
        <v>0</v>
      </c>
      <c r="S35" s="65">
        <f t="shared" si="8"/>
        <v>0</v>
      </c>
      <c r="T35" s="27"/>
      <c r="U35" s="11"/>
    </row>
    <row r="36" spans="1:21" ht="55.5" customHeight="1">
      <c r="A36" s="27">
        <v>1</v>
      </c>
      <c r="B36" s="28" t="s">
        <v>120</v>
      </c>
      <c r="C36" s="59">
        <f t="shared" si="0"/>
        <v>0.4</v>
      </c>
      <c r="D36" s="65">
        <v>0.3</v>
      </c>
      <c r="E36" s="66">
        <f>SUM(F36:S36)</f>
        <v>0.1</v>
      </c>
      <c r="F36" s="53"/>
      <c r="G36" s="53">
        <v>0.1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27" t="s">
        <v>90</v>
      </c>
      <c r="U36" s="11" t="s">
        <v>110</v>
      </c>
    </row>
    <row r="37" spans="1:21" ht="58.5" customHeight="1">
      <c r="A37" s="27">
        <v>2</v>
      </c>
      <c r="B37" s="28" t="s">
        <v>121</v>
      </c>
      <c r="C37" s="59">
        <f t="shared" si="0"/>
        <v>0.25</v>
      </c>
      <c r="D37" s="65"/>
      <c r="E37" s="66">
        <f>SUM(F37:S37)</f>
        <v>0.25</v>
      </c>
      <c r="F37" s="53"/>
      <c r="G37" s="53">
        <v>0.25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27" t="s">
        <v>67</v>
      </c>
      <c r="U37" s="11" t="s">
        <v>111</v>
      </c>
    </row>
    <row r="38" spans="1:21">
      <c r="A38" s="67" t="s">
        <v>101</v>
      </c>
      <c r="B38" s="68"/>
      <c r="C38" s="49">
        <f t="shared" ref="C38:S38" si="9">C10+C14+C20+C23+C25+C28+C35</f>
        <v>60.717932999999995</v>
      </c>
      <c r="D38" s="49">
        <f t="shared" si="9"/>
        <v>6.6337999999999999</v>
      </c>
      <c r="E38" s="49">
        <f t="shared" si="9"/>
        <v>54.084133000000001</v>
      </c>
      <c r="F38" s="49">
        <f t="shared" si="9"/>
        <v>17.9749008</v>
      </c>
      <c r="G38" s="49">
        <f t="shared" si="9"/>
        <v>16.737001599999999</v>
      </c>
      <c r="H38" s="49">
        <f t="shared" si="9"/>
        <v>2.6300000000000003</v>
      </c>
      <c r="I38" s="49">
        <f t="shared" si="9"/>
        <v>0</v>
      </c>
      <c r="J38" s="49">
        <f t="shared" si="9"/>
        <v>2.0417516</v>
      </c>
      <c r="K38" s="49">
        <f t="shared" si="9"/>
        <v>1.6180148999999999</v>
      </c>
      <c r="L38" s="49">
        <f t="shared" si="9"/>
        <v>2.1913499999999999</v>
      </c>
      <c r="M38" s="49">
        <f t="shared" si="9"/>
        <v>0</v>
      </c>
      <c r="N38" s="49">
        <f t="shared" si="9"/>
        <v>0</v>
      </c>
      <c r="O38" s="49">
        <f t="shared" si="9"/>
        <v>0</v>
      </c>
      <c r="P38" s="49">
        <f t="shared" si="9"/>
        <v>0</v>
      </c>
      <c r="Q38" s="49">
        <f t="shared" si="9"/>
        <v>0</v>
      </c>
      <c r="R38" s="49">
        <f t="shared" si="9"/>
        <v>0</v>
      </c>
      <c r="S38" s="49">
        <f t="shared" si="9"/>
        <v>10.891114100000001</v>
      </c>
      <c r="T38" s="9"/>
      <c r="U38" s="9"/>
    </row>
  </sheetData>
  <mergeCells count="19">
    <mergeCell ref="A38:B38"/>
    <mergeCell ref="V21:V23"/>
    <mergeCell ref="U6:U8"/>
    <mergeCell ref="F7:P7"/>
    <mergeCell ref="A6:A8"/>
    <mergeCell ref="B6:B8"/>
    <mergeCell ref="C6:C8"/>
    <mergeCell ref="V29:V30"/>
    <mergeCell ref="U31:U34"/>
    <mergeCell ref="U11:U13"/>
    <mergeCell ref="A1:B1"/>
    <mergeCell ref="A2:U2"/>
    <mergeCell ref="A3:U3"/>
    <mergeCell ref="E6:P6"/>
    <mergeCell ref="T6:T8"/>
    <mergeCell ref="D6:D8"/>
    <mergeCell ref="E7:E8"/>
    <mergeCell ref="T5:U5"/>
    <mergeCell ref="B4:U4"/>
  </mergeCells>
  <phoneticPr fontId="24" type="noConversion"/>
  <pageMargins left="0" right="0" top="0.35433070866141703" bottom="0.23622047244094499" header="0.35433070866141703" footer="6.4960630000000005E-2"/>
  <pageSetup paperSize="9" scale="75" firstPageNumber="4294963191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VON TINH</vt:lpstr>
      <vt:lpstr>'BIEU VON TINH'!Print_Titles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/>
  <cp:lastPrinted>2018-01-04T06:20:28Z</cp:lastPrinted>
  <dcterms:created xsi:type="dcterms:W3CDTF">2014-10-14T07:26:36Z</dcterms:created>
  <dcterms:modified xsi:type="dcterms:W3CDTF">2020-10-29T04:00:40Z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