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120" tabRatio="937" activeTab="0"/>
  </bookViews>
  <sheets>
    <sheet name="dự án bs" sheetId="1" r:id="rId1"/>
  </sheets>
  <definedNames>
    <definedName name="_xlnm.Print_Titles" localSheetId="0">'dự án bs'!$5:$7</definedName>
  </definedNames>
  <calcPr fullCalcOnLoad="1"/>
</workbook>
</file>

<file path=xl/sharedStrings.xml><?xml version="1.0" encoding="utf-8"?>
<sst xmlns="http://schemas.openxmlformats.org/spreadsheetml/2006/main" count="236" uniqueCount="207">
  <si>
    <t>Giao đất ở cho nhân dân</t>
  </si>
  <si>
    <t>Các xã: Tùng Khê, Điêu Lương, Đồng Lương, Tình Cương, huyện Cẩm Khê</t>
  </si>
  <si>
    <t>UBND các xã: Tùng Khê, Điêu Lương, Đồng Lương, Tình Cương</t>
  </si>
  <si>
    <t>Đấu giá QSD đất tại các xã: Tình Cương, Phương Xá, Cát Trù, Chương Xá, Thanh Nga, Tuy Lộc, Xương Thịnh, Phùng Xá, Đồng Cam, Hương Lung, TT Sông Thao</t>
  </si>
  <si>
    <t>Các xã: Tình Cương, Phương Xá, Cát Trù, Chương Xá, Thanh Nga, Tuy Lộc, Xương Thịnh, Phùng Xá, Đồng Cam, Hương Lung, TT Sông Thao, huyện Cẩm Khê</t>
  </si>
  <si>
    <t>Tuyến đường từ cầu Kim xuyên đến QL2 và đường HCM</t>
  </si>
  <si>
    <t>Vụ Quang, Vân Đồn và Tiêu Sơn</t>
  </si>
  <si>
    <t>Thị trấn Đoan Hùng 0,23ha; xã Minh Tiến 0,35ha;  xã Bằng Luân 0,31ha</t>
  </si>
  <si>
    <t>Xây dựng công trình nâng cấp cải tạo tuyến đường Đông Thành đến xã Sơn Cương - Chí Tiên</t>
  </si>
  <si>
    <t>Xã Đông Thành, xã Sơn Cương, xã Chí Tiên</t>
  </si>
  <si>
    <t>Nâng cấp cải tạo đường tỉnh 314 đoạn Thanh Ba, Hạ Hòa, Đoan Hùng</t>
  </si>
  <si>
    <t>Xã Hanh Cù, xã Thanh Vân, TT. Thanh Ba, xã Đồng Xuân</t>
  </si>
  <si>
    <t>BQLDA Sở Giao Thông</t>
  </si>
  <si>
    <t>Dự án mở rộng khuôn viên Đình Ngõa</t>
  </si>
  <si>
    <t>Xã Yển Khê</t>
  </si>
  <si>
    <t xml:space="preserve">UBND xã Yên Khê </t>
  </si>
  <si>
    <t>Đấu giá quyền sử dụng đất ở đô thị</t>
  </si>
  <si>
    <t>khu Đồng Sạn, ven làng khu 1, Đồng Bưởi, Khu Lò gạch cũ</t>
  </si>
  <si>
    <t>UBND huyện Thanh Thủy</t>
  </si>
  <si>
    <t>Mở rộng trường mầm non xã Đồng Luận</t>
  </si>
  <si>
    <t>Khu Đồng Vườn xã Đồng Luận</t>
  </si>
  <si>
    <t>UBND xã Đồng Luận</t>
  </si>
  <si>
    <t>Dự án nghĩa địa xã Tân Phương và dự án mở rộng nghĩa địa xã Hoàng Xá</t>
  </si>
  <si>
    <t>UBND xã Tân Phương và Hoàng Xá</t>
  </si>
  <si>
    <t>Dự án: Hạ tầng kỹ thuật cảnh quan hồ Mẫu (giai đoạn 1) tại Khu di tích lịch sử Đền Hùng</t>
  </si>
  <si>
    <t>Xã Hy Cương, TP Việt Trì</t>
  </si>
  <si>
    <t>Khu di tích lịch sử Đền Hùng</t>
  </si>
  <si>
    <t>Dự án mở rộng khu di tích lịch sử văn hóa Đình Phương Châu</t>
  </si>
  <si>
    <t>Phường Minh Phương, TP Việt Trì</t>
  </si>
  <si>
    <t>Dự án xây dựng Trường tiểu học Hòa Bình</t>
  </si>
  <si>
    <t>Phường Bến Gót, thành phố Việt Trì</t>
  </si>
  <si>
    <t>UBND phường Bến Gót</t>
  </si>
  <si>
    <t>Cải tạo trục tiêu và xây dựng trạm bơm tiêu Cầu Gần</t>
  </si>
  <si>
    <t>Xã Phượng Lâu, thành phố Việt Trì</t>
  </si>
  <si>
    <t>UBND thành phố Việt Trì</t>
  </si>
  <si>
    <t>Dự án xây dựng Trạm xử lý nước thải tại khu đồng Hạ Ban trên thuộc Dự án hệ thống nước thải Việt Trì</t>
  </si>
  <si>
    <t>Phường Minh Nông, thành phố Việt Trì</t>
  </si>
  <si>
    <t>Công ty cổ phần cấp nước Phú Thọ</t>
  </si>
  <si>
    <t>Dự án xây dựng hệ thống kênh tưới tiêu kết hợp đường giao thông từ Khu di tích lịch sử Đền Hùng đi cầu Phong Châu</t>
  </si>
  <si>
    <t>Huyện Lâm Thao, thành phố Việt Trì</t>
  </si>
  <si>
    <t>UBND huyện Lâm Thao</t>
  </si>
  <si>
    <t>Thành phố Việt Trì và huyện Phù Ninh</t>
  </si>
  <si>
    <t>Tổng công ty truyền tải điện Quốc Gia - NPT</t>
  </si>
  <si>
    <t>Trạm biến áp 500 KV Việt Trì và đấu nối</t>
  </si>
  <si>
    <t>Cải tạo lưới điện trung áp nông thôn tỉnh Phú Thọ (Dự án IVO - phần vốn dư)</t>
  </si>
  <si>
    <t>Các huyện, thị trên địa bàn tỉnh Phú Thọ</t>
  </si>
  <si>
    <t xml:space="preserve">Xây dựng công trình đường dây chống quá tải khu vực </t>
  </si>
  <si>
    <t>TP Việt Trì, 
H. Thanh Ba, 
H. Tam Nông, 
H. Thanh Sơn, 
H. Yên Lập</t>
  </si>
  <si>
    <t>Khu tái định cư để xây dựng cầu Việt Trì mới dành riêng cho giao thông đường bộ qua sông Lô, trên Quốc lộ 2.</t>
  </si>
  <si>
    <t>Phường Bạch Hạc, thành phố Việt Trì</t>
  </si>
  <si>
    <t>Dự án khu tái định cư số 2 mở rộng tại xã Hy Cương.</t>
  </si>
  <si>
    <t>Xã Hy Cương, thành phố Việt Trì</t>
  </si>
  <si>
    <t>UBND xã Hy Cương</t>
  </si>
  <si>
    <t>Dự án xây dựng Nhà văn hóa Khu 3 , xã Hy Cương.</t>
  </si>
  <si>
    <t>Cẩm Khê</t>
  </si>
  <si>
    <t>II</t>
  </si>
  <si>
    <t>Đoan Hùng</t>
  </si>
  <si>
    <t>III</t>
  </si>
  <si>
    <t>Thanh Ba</t>
  </si>
  <si>
    <t>IV</t>
  </si>
  <si>
    <t>Thanh Thủy</t>
  </si>
  <si>
    <t>V</t>
  </si>
  <si>
    <t>Việt Trì</t>
  </si>
  <si>
    <t>VI</t>
  </si>
  <si>
    <t>Hạ Hòa</t>
  </si>
  <si>
    <t>VII</t>
  </si>
  <si>
    <t>Yên Lập</t>
  </si>
  <si>
    <t>VIII</t>
  </si>
  <si>
    <t>IX</t>
  </si>
  <si>
    <t>X</t>
  </si>
  <si>
    <t>Lâm Thao</t>
  </si>
  <si>
    <t>XI</t>
  </si>
  <si>
    <t>Tân Sơn</t>
  </si>
  <si>
    <t>XII</t>
  </si>
  <si>
    <t>Thanh Sơn</t>
  </si>
  <si>
    <t>Tam Nông</t>
  </si>
  <si>
    <t>Khu nhà ở đô thị  phía Nam đồng Lạc Ngàn, phường Tân Dân, T.P Việt Trì</t>
  </si>
  <si>
    <t>Phường Tân Dân, thành phố Việt Trì</t>
  </si>
  <si>
    <t>Công ty CP đầu tư XD và phát triển đô thị LILAMA</t>
  </si>
  <si>
    <t>Khu nhà ở đô thị tại đồng Đè Thàng, P. Tiên Cát, Tp Việt  Trì</t>
  </si>
  <si>
    <t>Phường Tiên Cát, thành phố Việt Trì</t>
  </si>
  <si>
    <t>Dự án xây dựng trường mầm non Lệ Mỹ</t>
  </si>
  <si>
    <t>Xã Lệ Mỹ</t>
  </si>
  <si>
    <t>UBND xã Lệ Mỹ</t>
  </si>
  <si>
    <t>Xây dựng chợ Tiên Phú</t>
  </si>
  <si>
    <t>xã Tiên Phú</t>
  </si>
  <si>
    <t>UBND xã Tiên Phú</t>
  </si>
  <si>
    <t>Xây dựng trạm bơm tiêu Bình Bộ</t>
  </si>
  <si>
    <t>xã Bình Bộ</t>
  </si>
  <si>
    <t>Sở Nông nghiệp và PTNT</t>
  </si>
  <si>
    <t>Dự án xây dựng trường mầm non Vĩnh Phú</t>
  </si>
  <si>
    <t>xã Vĩnh Phú</t>
  </si>
  <si>
    <t>UBND xã Vĩnh Phú</t>
  </si>
  <si>
    <t>Dự án xây dựng trường THCS xã Lệ Mỹ và sân thể dục trường Tiểu học Lệ Mỹ</t>
  </si>
  <si>
    <t>Cải tạo, nâng cấp đường từ Quốc lộ 2 đến Khu di tích lịch sử Quốc gia Đền Hùng</t>
  </si>
  <si>
    <t>Sở Giao thông vận tải</t>
  </si>
  <si>
    <t>Cải tạo, nâng cấp đường nối từ nhà máy cấp nước Phú Thọ đi qua đập 54 về cổng A sới chọi trâu xã Phù Ninh</t>
  </si>
  <si>
    <t>xã Phù Ninh</t>
  </si>
  <si>
    <t>Cải tạo, nâng cấp đường vào khu dân cư và mô hình xử lý rác thải sinh hoạt xã Phú Lộc</t>
  </si>
  <si>
    <t>xã Phú Lộc</t>
  </si>
  <si>
    <t>Dự án đầu tư xây dựng nhà máy xử lý nước sạch, tại thị trấn Phong Châu</t>
  </si>
  <si>
    <t>Dự án cải tạo, nâng cấp hệ thống ruột tiêu ngòi Vĩnh Mộ</t>
  </si>
  <si>
    <t>Xã Vĩnh Lại, Huyện Lâm Thao</t>
  </si>
  <si>
    <t>Xây dựng hạ tầng khu dân cư các xã Xuân Lũng, Sơn Dương,</t>
  </si>
  <si>
    <t>Các xã: Xuân Lũng, Sơn Dương</t>
  </si>
  <si>
    <t>UBND các xã Xuân Lũng, Sơn Dương</t>
  </si>
  <si>
    <t>Xây dựng trụ sở HTX nông nghiệp</t>
  </si>
  <si>
    <t>khu 4, xã Hợp Hải, huyện Lâm Thao</t>
  </si>
  <si>
    <t>HTX nông nghiệp</t>
  </si>
  <si>
    <t>Đường Tân Phú - Xuân Đài, huyện Tân Sơn</t>
  </si>
  <si>
    <t>Các xã Tân Phú, Xuân Đài</t>
  </si>
  <si>
    <t>Đường Minh Đài - Mỹ Thuận - Văn Luông</t>
  </si>
  <si>
    <t>Các xã: Minh Đài, Mỹ Thuận, Văn Luông</t>
  </si>
  <si>
    <t>Cải tạo nâng cấp đường giao thông nông thôn tuyến Yên Lương- Thượng Cửu</t>
  </si>
  <si>
    <t>xã Thượng Cửu, Khả Cửu, huyện Thanh Sơn</t>
  </si>
  <si>
    <t>Sở nông nghiệp và Phát triển nông thôn</t>
  </si>
  <si>
    <t>Dự án đường Giao thông nông thôn liên huyện Thanh Thủy - Thanh Sơn</t>
  </si>
  <si>
    <t>Xã Giáp Lai, Thạch Khoán, thị trấn Thanh Sơn, huyện Thanh Sơn và xã La Phù, huyện Thanh Thủy</t>
  </si>
  <si>
    <t>Dự án đầu tư xây dựng công trình: cầu Đồng Quang và đường dẫn lên cầu theo hình thức hợp đồng xây dựng - chuyển giao (BT)</t>
  </si>
  <si>
    <t>Xã Minh Quang, huyện Ba Vì, Hà Nội và huyện Thanh Thủy, huyện Thanh Sơn, tỉnh Phú Thọ</t>
  </si>
  <si>
    <t>Năng lượng nông thôn II tài trợ bổ sung Phần trung áp khu vực miền Bắc, vay vốn ngân hàng thế giới (WB)</t>
  </si>
  <si>
    <t>Xây dựng công trình đường dây chống quá tải khu vực</t>
  </si>
  <si>
    <t xml:space="preserve">Trụ sở mới Ban chỉ huy quân sự huyện </t>
  </si>
  <si>
    <t>TT Hưng Hóa, huyện Tam Nông</t>
  </si>
  <si>
    <t>Bộ chỉ huy quân sự tỉnh Phú Thọ</t>
  </si>
  <si>
    <t>Trạm y tế xã Quang Húc</t>
  </si>
  <si>
    <t>UBND xã Quang Húc</t>
  </si>
  <si>
    <t>Mở rộng trường mầm non xã Hiền Quan</t>
  </si>
  <si>
    <t>xã Hiền Quan</t>
  </si>
  <si>
    <t>UBND xã Hiền Quan</t>
  </si>
  <si>
    <t>Dự án thành phần cải thiện nông nghiệp có tưới tỉnh Phú Thọ thuộc dự án cải thiện nông nghiệp có tưới do WB tài trợ</t>
  </si>
  <si>
    <t>các xã Dậu Dương, Thượng Nông</t>
  </si>
  <si>
    <t>Dự án xây dựng chợ Tứ Mỹ</t>
  </si>
  <si>
    <t>Nhà máy sản xuất và chế biến gỗ tại cụm công nghiệp Tam Nông, xã Cổ Tiết, huyện Tam Nông</t>
  </si>
  <si>
    <t>Công ty cổ phần Phú Hưng</t>
  </si>
  <si>
    <t>C.ty CP xây lắp và cơ khí Phương Nam</t>
  </si>
  <si>
    <t>Quy hoạch chi tiết tỷ lệ 1/500 đất ở dân cư để giao đất và đấu giá quyền sử dụng đất tại Núi Sõng Con, khu Mả Da, xã Kim Đức</t>
  </si>
  <si>
    <t>Xã Kim Đức, thành phố Việt Trì</t>
  </si>
  <si>
    <t>UBND xã Kim Đức</t>
  </si>
  <si>
    <t>Quy hoạch chi tiết 1/500 đất ở để giao đất, công nhận QSD đất cho các hộ dân tại khu 5, khu 9, khu Đồng Chùa, phường Nông Trang.</t>
  </si>
  <si>
    <t>Phường Nông Trang, thành phố Việt Trì</t>
  </si>
  <si>
    <t>UBND phường Nông Trang</t>
  </si>
  <si>
    <t>Xây dựng và mở rộng 06 nhà văn hóa tại xã Trung Sơn, huyện Yên Lập</t>
  </si>
  <si>
    <t>UBND xã Trung Sơn</t>
  </si>
  <si>
    <t>Quy hoạch chi tiết tỷ lệ 1/500 đất ở dân cư để giao đất và đấu giá quyền sử dụng đất tại khu Đồng Cày, khu 8, xã Kim Đức</t>
  </si>
  <si>
    <t>Xã Kim Đức, TP Việt Trì</t>
  </si>
  <si>
    <t>Dự án đầu tư xây dựng công trình: Nâng cấp cải tạo đường tỉnh 314 đoạn Thanh Ba - Hạ Hòa - Đoan Hùng</t>
  </si>
  <si>
    <t>Thuộc huyện Thanh Ba và Hạ Hòa</t>
  </si>
  <si>
    <t>Sở GTVT Phú Thọ</t>
  </si>
  <si>
    <t>Dự án nâng cấp mở rộng tuyến đường liên xã Đại Phạm đi xã Đan Hà (giai đoạn I)</t>
  </si>
  <si>
    <t>Xã Đại Phạm, Đan Hà, huyện Hạ Hoà</t>
  </si>
  <si>
    <t>UBND huyÖn H¹ Hoµ</t>
  </si>
  <si>
    <t>Dự án XD công trình nâng cấp đê tả sông Thao đoạn Km0 đến Km17 thuộc huyện Hạ Hòa</t>
  </si>
  <si>
    <t>TT Hạ Hòa, Y Sơn, Lệnh Khanh, Phụ Khánh, Đan Thượng, Liên Phương, Đan Hà</t>
  </si>
  <si>
    <t xml:space="preserve">Sở nông nghiệp và Phát triển nông thôn </t>
  </si>
  <si>
    <t xml:space="preserve">§Êu gi¸ quyÒn sö dông ®Êt ë </t>
  </si>
  <si>
    <t xml:space="preserve">§¹i Ph¹m, C¸o §iÒn, §an Th­îng, HiÒn L­¬ng,H­¬ng X¹, §an Hµ, ThÞ trÊn H¹ Hoµ, Vô CÇu, </t>
  </si>
  <si>
    <t>UBND huyện Đoan Hùng</t>
  </si>
  <si>
    <t>Đất lúa</t>
  </si>
  <si>
    <t>Trong đó</t>
  </si>
  <si>
    <t>I</t>
  </si>
  <si>
    <t>Chủ Đầu tư</t>
  </si>
  <si>
    <t>Địa điểm thực hiện</t>
  </si>
  <si>
    <t>Tổng diện tích dự kiến (ha)</t>
  </si>
  <si>
    <t>Các loại đất khác</t>
  </si>
  <si>
    <t>STT</t>
  </si>
  <si>
    <t>Tên dự án, công trình</t>
  </si>
  <si>
    <t>Tổng số</t>
  </si>
  <si>
    <t>Huyện Thanh Sơn</t>
  </si>
  <si>
    <t>Biểu số 02</t>
  </si>
  <si>
    <t>Xã Trung Sơn</t>
  </si>
  <si>
    <t>RPH</t>
  </si>
  <si>
    <t>Công ty điện lực Phú Thọ</t>
  </si>
  <si>
    <t>Khu xử lý rác thải sinh hoạt huyện Đoan Hùng</t>
  </si>
  <si>
    <t>TT Đoan Hùng, xã Ngọc Quan</t>
  </si>
  <si>
    <t>UBND huyện Thanh Ba</t>
  </si>
  <si>
    <t>UBND huyện Thanh Sơn</t>
  </si>
  <si>
    <t>UBND phường Minh Phương</t>
  </si>
  <si>
    <t>Đấu giá quyền sử dụng đất</t>
  </si>
  <si>
    <t>UBND huyện Tân Sơn</t>
  </si>
  <si>
    <t>TT. Phong Châu</t>
  </si>
  <si>
    <t>UBND huyện Phù Ninh</t>
  </si>
  <si>
    <t>Xã Quang Húc</t>
  </si>
  <si>
    <t>UBND xã Tứ Mỹ</t>
  </si>
  <si>
    <t>Xây dựng mở rộng trường THPT xã Phương Xá</t>
  </si>
  <si>
    <t>Xã Phương Xá, Tuy Lộc, huyện Cẩm Khê</t>
  </si>
  <si>
    <t>Sở giáo dục và đào tạo</t>
  </si>
  <si>
    <t>Dự án xây dựng công trình trạm bơm tiêu Sơn Tình, huyện Cẩm Khê</t>
  </si>
  <si>
    <t>Các xã: Phú Khê, Yên Tập, Tạ Xá, huyện Cẩm Khê</t>
  </si>
  <si>
    <t>Sở NN &amp; PTNT Phú Thọ</t>
  </si>
  <si>
    <t>Dự án đầu tư xây dựng công trình: Hạ tầng phục vụ nuôi trồng thủy sản tập trung tại khu vực đồng Láng Chương</t>
  </si>
  <si>
    <t>Xã Phú Lạc, Chương Xá, Văn Khúc, huyện Cẩm Khê</t>
  </si>
  <si>
    <t>UBND các xã: Tình Cương, Phương Xá, Cát Trù, Chương Xá, Thanh Nga, Tuy Lộc, Xương Thịnh, Phùng Xá, Đồng Cam, Hương Lung, TT Sông Thao</t>
  </si>
  <si>
    <t>Khu Rộc Mõ xã Tân Phương 1,2ha và khu Ngò đồi ông Dủi xã Hoàng Xá 2,56</t>
  </si>
  <si>
    <t>DANH MỤC CÁC DỰ ÁN CHUYỂN TIẾP TỪ NGHỊ QUYẾT 08/2014/NQ-HĐND NGÀY 06/7/2014 CỦA HĐND TỈNH PHÚ THỌ</t>
  </si>
  <si>
    <t>Huyện Phù Ninh</t>
  </si>
  <si>
    <t>Ghi chú</t>
  </si>
  <si>
    <t>Xã Cổ Tiết</t>
  </si>
  <si>
    <t>Xã Tứ Mỹ</t>
  </si>
  <si>
    <t>Dự án cải tạo, gia cố và nâng cấp đường Âu Cơ đoạn qua thành phố Việt Trì.</t>
  </si>
  <si>
    <t>Phường Bến Gót; xã Sông Lô,Trưng Vương, Dữu Lâu, Phượng Lâu, Hùng Lô thành phố Việt Trì</t>
  </si>
  <si>
    <t>Dự án xây dựng công trình nâng cấp hệ thống tiêu ngòi Hiêng, ngòi Trang huyện Hạ Hòa</t>
  </si>
  <si>
    <t>Các xã: Đan Hà, Lệnh Khanh, Đan Thượng, Phụ Khánh, Ấm Hạ, Minh Hạc, Lang Sơn, Yên Luật, Mai Tùng, Vĩnh Chân, TT Hạ Hòa - huyện Hạ Hòa</t>
  </si>
  <si>
    <t>TỔNG SỐ (65 dự án)</t>
  </si>
  <si>
    <t>(Kèm theo Nghị quyết số: 08/2017/NQ-HĐND ngày 14 tháng 7 năm 2017 của HĐND tỉnh Phú Thọ )</t>
  </si>
  <si>
    <t>Nội dung này được điều chỉnh bởi Nghị quyết 02/2020/NQ-HĐND</t>
  </si>
  <si>
    <t>Nội dung này được điều chỉnh bởi Nghị quyết 21/2019/NQ-HĐND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</si>
</sst>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_(* #,##0_);_(* \(#,##0\);_(* &quot;-&quot;&quot;?&quot;&quot;?&quot;_);_(@_)"/>
    <numFmt numFmtId="175" formatCode="#,##0.0"/>
    <numFmt numFmtId="176" formatCode="0.0"/>
    <numFmt numFmtId="177" formatCode="_(* #,##0.00_);_(* \(#,##0.00\);_(* &quot;-&quot;&quot;?&quot;&quot;?&quot;&quot;?&quot;_);_(@_)"/>
    <numFmt numFmtId="178" formatCode="#,##0.00\ &quot;?&quot;"/>
    <numFmt numFmtId="179" formatCode="#,##0.00000"/>
    <numFmt numFmtId="180" formatCode="_(* #,##0.0_);_(* \(#,##0.0\);_(* &quot;-&quot;??_);_(@_)"/>
    <numFmt numFmtId="181" formatCode="_(* #,##0_);_(* \(#,##0\);_(* &quot;-&quot;??_);_(@_)"/>
    <numFmt numFmtId="182" formatCode="0.00_);\(0.00\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\ _₫_-;\-* #,##0.0\ _₫_-;_-* &quot;-&quot;?\ _₫_-;_-@_-"/>
    <numFmt numFmtId="189" formatCode="#,##0.000"/>
    <numFmt numFmtId="190" formatCode="0.000"/>
    <numFmt numFmtId="191" formatCode="[$-409]dddd\,\ mmmm\ dd\,\ yyyy"/>
    <numFmt numFmtId="192" formatCode="[$-409]h:mm:ss\ AM/PM"/>
    <numFmt numFmtId="193" formatCode="_(* #,##0.0_);_(* \(#,##0.0\);_(* &quot;-&quot;&quot;?&quot;&quot;?&quot;_);_(@_)"/>
    <numFmt numFmtId="194" formatCode="_(* #,##0.0_);_(* \(#,##0.0\);_(* &quot;-&quot;?_);_(@_)"/>
    <numFmt numFmtId="195" formatCode="#,##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.VnTime"/>
      <family val="2"/>
    </font>
    <font>
      <sz val="13"/>
      <name val=".VnTime"/>
      <family val="2"/>
    </font>
    <font>
      <i/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.VnTime"/>
      <family val="2"/>
    </font>
    <font>
      <b/>
      <sz val="10"/>
      <color indexed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10" fillId="24" borderId="0" xfId="0" applyNumberFormat="1" applyFont="1" applyFill="1" applyBorder="1" applyAlignment="1">
      <alignment horizontal="right" vertical="center" wrapText="1"/>
    </xf>
    <xf numFmtId="4" fontId="5" fillId="2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" fontId="12" fillId="24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2" fontId="17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174" fontId="5" fillId="0" borderId="10" xfId="42" applyNumberFormat="1" applyFont="1" applyFill="1" applyBorder="1" applyAlignment="1">
      <alignment horizontal="left" vertical="center" wrapText="1"/>
    </xf>
    <xf numFmtId="0" fontId="5" fillId="0" borderId="10" xfId="8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5" fillId="0" borderId="10" xfId="42" applyNumberFormat="1" applyFont="1" applyFill="1" applyBorder="1" applyAlignment="1">
      <alignment vertical="center"/>
    </xf>
    <xf numFmtId="0" fontId="5" fillId="0" borderId="10" xfId="88" applyFont="1" applyFill="1" applyBorder="1" applyAlignment="1">
      <alignment vertical="center" wrapText="1"/>
      <protection/>
    </xf>
    <xf numFmtId="0" fontId="16" fillId="0" borderId="10" xfId="88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4" fontId="5" fillId="24" borderId="10" xfId="79" applyNumberFormat="1" applyFont="1" applyFill="1" applyBorder="1" applyAlignment="1">
      <alignment vertical="center"/>
      <protection/>
    </xf>
    <xf numFmtId="4" fontId="5" fillId="24" borderId="10" xfId="0" applyNumberFormat="1" applyFont="1" applyFill="1" applyBorder="1" applyAlignment="1">
      <alignment vertical="center" wrapText="1"/>
    </xf>
    <xf numFmtId="2" fontId="5" fillId="24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5" fillId="0" borderId="10" xfId="89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5" fillId="0" borderId="10" xfId="89" applyFont="1" applyFill="1" applyBorder="1" applyAlignment="1">
      <alignment vertical="center" wrapText="1"/>
      <protection/>
    </xf>
    <xf numFmtId="174" fontId="5" fillId="0" borderId="10" xfId="42" applyNumberFormat="1" applyFont="1" applyFill="1" applyBorder="1" applyAlignment="1">
      <alignment vertical="center" wrapText="1"/>
    </xf>
    <xf numFmtId="0" fontId="16" fillId="0" borderId="10" xfId="88" applyFont="1" applyFill="1" applyBorder="1" applyAlignment="1">
      <alignment vertical="center" wrapText="1"/>
      <protection/>
    </xf>
    <xf numFmtId="4" fontId="5" fillId="0" borderId="10" xfId="0" applyNumberFormat="1" applyFont="1" applyFill="1" applyBorder="1" applyAlignment="1">
      <alignment wrapText="1"/>
    </xf>
    <xf numFmtId="0" fontId="5" fillId="24" borderId="10" xfId="0" applyFont="1" applyFill="1" applyBorder="1" applyAlignment="1">
      <alignment vertical="center" wrapText="1"/>
    </xf>
    <xf numFmtId="0" fontId="16" fillId="24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4" fontId="1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73" fontId="5" fillId="0" borderId="10" xfId="42" applyFont="1" applyFill="1" applyBorder="1" applyAlignment="1">
      <alignment vertical="center"/>
    </xf>
    <xf numFmtId="0" fontId="5" fillId="2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4" fontId="5" fillId="24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24" borderId="10" xfId="0" applyNumberFormat="1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88" applyFont="1" applyFill="1" applyBorder="1" applyAlignment="1">
      <alignment vertical="center" wrapText="1"/>
      <protection/>
    </xf>
    <xf numFmtId="0" fontId="5" fillId="25" borderId="10" xfId="88" applyFont="1" applyFill="1" applyBorder="1" applyAlignment="1">
      <alignment horizontal="left" vertical="center" wrapText="1"/>
      <protection/>
    </xf>
    <xf numFmtId="4" fontId="5" fillId="25" borderId="10" xfId="0" applyNumberFormat="1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11" fillId="25" borderId="0" xfId="0" applyFont="1" applyFill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2" xfId="79"/>
    <cellStyle name="Normal 2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_Cong trinh dang thi cong da kiem tra-them cot-Uni" xfId="88"/>
    <cellStyle name="Normal_in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2"/>
  <sheetViews>
    <sheetView tabSelected="1" zoomScalePageLayoutView="0" workbookViewId="0" topLeftCell="A32">
      <selection activeCell="D39" sqref="D39"/>
    </sheetView>
  </sheetViews>
  <sheetFormatPr defaultColWidth="9.140625" defaultRowHeight="12.75"/>
  <cols>
    <col min="1" max="1" width="4.8515625" style="14" customWidth="1"/>
    <col min="2" max="2" width="36.28125" style="0" customWidth="1"/>
    <col min="3" max="3" width="32.421875" style="5" customWidth="1"/>
    <col min="4" max="4" width="28.421875" style="5" customWidth="1"/>
    <col min="5" max="5" width="8.8515625" style="118" customWidth="1"/>
    <col min="6" max="6" width="8.140625" style="119" customWidth="1"/>
    <col min="7" max="7" width="5.00390625" style="120" hidden="1" customWidth="1"/>
    <col min="8" max="8" width="9.140625" style="128" customWidth="1"/>
    <col min="9" max="9" width="14.28125" style="0" customWidth="1"/>
  </cols>
  <sheetData>
    <row r="1" spans="8:9" ht="15.75">
      <c r="H1" s="145" t="s">
        <v>169</v>
      </c>
      <c r="I1" s="145"/>
    </row>
    <row r="2" spans="1:9" s="1" customFormat="1" ht="26.25" customHeight="1">
      <c r="A2" s="146" t="s">
        <v>194</v>
      </c>
      <c r="B2" s="146"/>
      <c r="C2" s="146"/>
      <c r="D2" s="146"/>
      <c r="E2" s="146"/>
      <c r="F2" s="146"/>
      <c r="G2" s="146"/>
      <c r="H2" s="146"/>
      <c r="I2" s="146"/>
    </row>
    <row r="3" spans="1:9" s="1" customFormat="1" ht="18.75" customHeight="1">
      <c r="A3" s="147" t="s">
        <v>204</v>
      </c>
      <c r="B3" s="147"/>
      <c r="C3" s="147"/>
      <c r="D3" s="147"/>
      <c r="E3" s="147"/>
      <c r="F3" s="147"/>
      <c r="G3" s="147"/>
      <c r="H3" s="147"/>
      <c r="I3" s="147"/>
    </row>
    <row r="4" spans="1:9" s="1" customFormat="1" ht="16.5">
      <c r="A4" s="3"/>
      <c r="B4" s="2"/>
      <c r="C4" s="8"/>
      <c r="D4" s="8"/>
      <c r="E4" s="121"/>
      <c r="F4" s="121"/>
      <c r="G4" s="122"/>
      <c r="H4" s="123"/>
      <c r="I4" s="4"/>
    </row>
    <row r="5" spans="1:9" s="16" customFormat="1" ht="15">
      <c r="A5" s="148" t="s">
        <v>165</v>
      </c>
      <c r="B5" s="143" t="s">
        <v>166</v>
      </c>
      <c r="C5" s="143" t="s">
        <v>162</v>
      </c>
      <c r="D5" s="143" t="s">
        <v>161</v>
      </c>
      <c r="E5" s="142" t="s">
        <v>163</v>
      </c>
      <c r="F5" s="142"/>
      <c r="G5" s="142"/>
      <c r="H5" s="142"/>
      <c r="I5" s="143" t="s">
        <v>196</v>
      </c>
    </row>
    <row r="6" spans="1:9" s="16" customFormat="1" ht="15">
      <c r="A6" s="148"/>
      <c r="B6" s="143"/>
      <c r="C6" s="143"/>
      <c r="D6" s="143"/>
      <c r="E6" s="144" t="s">
        <v>167</v>
      </c>
      <c r="F6" s="142" t="s">
        <v>159</v>
      </c>
      <c r="G6" s="142"/>
      <c r="H6" s="142"/>
      <c r="I6" s="143"/>
    </row>
    <row r="7" spans="1:9" s="16" customFormat="1" ht="28.5">
      <c r="A7" s="148"/>
      <c r="B7" s="143"/>
      <c r="C7" s="143"/>
      <c r="D7" s="143"/>
      <c r="E7" s="144"/>
      <c r="F7" s="17" t="s">
        <v>158</v>
      </c>
      <c r="G7" s="18" t="s">
        <v>171</v>
      </c>
      <c r="H7" s="18" t="s">
        <v>164</v>
      </c>
      <c r="I7" s="143"/>
    </row>
    <row r="8" spans="1:10" s="133" customFormat="1" ht="15">
      <c r="A8" s="129"/>
      <c r="B8" s="130" t="s">
        <v>203</v>
      </c>
      <c r="C8" s="130"/>
      <c r="D8" s="130"/>
      <c r="E8" s="131">
        <f>E9+E15+E19+E23+E27+E46+E52+E54+E64+E69+E72+E79</f>
        <v>421.89</v>
      </c>
      <c r="F8" s="131">
        <f>F9+F15+F19+F23+F27+F46+F52+F54+F64+F69+F72+F79</f>
        <v>139.922</v>
      </c>
      <c r="G8" s="131">
        <f>G9+G15+G19+G23+G27+G46+G52+G54+G64+G69+G72+G79</f>
        <v>0</v>
      </c>
      <c r="H8" s="131">
        <f>H9+H15+H19+H23+H27+H46+H52+H54+H64+H69+H72+H79</f>
        <v>281.968</v>
      </c>
      <c r="I8" s="130"/>
      <c r="J8" s="132"/>
    </row>
    <row r="9" spans="1:9" s="19" customFormat="1" ht="15">
      <c r="A9" s="33" t="s">
        <v>160</v>
      </c>
      <c r="B9" s="34" t="s">
        <v>54</v>
      </c>
      <c r="C9" s="35"/>
      <c r="D9" s="35"/>
      <c r="E9" s="36">
        <f>SUM(E10:E14)</f>
        <v>17.64</v>
      </c>
      <c r="F9" s="36">
        <f>SUM(F10:F14)</f>
        <v>14.91</v>
      </c>
      <c r="G9" s="36">
        <f>SUM(G10:G14)</f>
        <v>0</v>
      </c>
      <c r="H9" s="36">
        <f>SUM(H10:H14)</f>
        <v>2.73</v>
      </c>
      <c r="I9" s="35"/>
    </row>
    <row r="10" spans="1:9" s="7" customFormat="1" ht="25.5">
      <c r="A10" s="37">
        <v>1</v>
      </c>
      <c r="B10" s="31" t="s">
        <v>184</v>
      </c>
      <c r="C10" s="41" t="s">
        <v>185</v>
      </c>
      <c r="D10" s="41" t="s">
        <v>186</v>
      </c>
      <c r="E10" s="10">
        <v>1</v>
      </c>
      <c r="F10" s="117">
        <v>1</v>
      </c>
      <c r="G10" s="39"/>
      <c r="H10" s="40">
        <f>E10-F10-G10</f>
        <v>0</v>
      </c>
      <c r="I10" s="41"/>
    </row>
    <row r="11" spans="1:9" s="7" customFormat="1" ht="25.5">
      <c r="A11" s="37">
        <v>2</v>
      </c>
      <c r="B11" s="31" t="s">
        <v>187</v>
      </c>
      <c r="C11" s="41" t="s">
        <v>188</v>
      </c>
      <c r="D11" s="41" t="s">
        <v>189</v>
      </c>
      <c r="E11" s="42">
        <v>5.41</v>
      </c>
      <c r="F11" s="43">
        <v>5.41</v>
      </c>
      <c r="G11" s="39"/>
      <c r="H11" s="40">
        <f>E11-F11-G11</f>
        <v>0</v>
      </c>
      <c r="I11" s="41"/>
    </row>
    <row r="12" spans="1:9" s="7" customFormat="1" ht="38.25">
      <c r="A12" s="37">
        <v>3</v>
      </c>
      <c r="B12" s="31" t="s">
        <v>190</v>
      </c>
      <c r="C12" s="41" t="s">
        <v>191</v>
      </c>
      <c r="D12" s="41" t="s">
        <v>189</v>
      </c>
      <c r="E12" s="42">
        <v>8.5</v>
      </c>
      <c r="F12" s="43">
        <v>8.5</v>
      </c>
      <c r="G12" s="39"/>
      <c r="H12" s="40">
        <f>E12-F12-G12</f>
        <v>0</v>
      </c>
      <c r="I12" s="41"/>
    </row>
    <row r="13" spans="1:9" s="7" customFormat="1" ht="25.5">
      <c r="A13" s="37">
        <v>4</v>
      </c>
      <c r="B13" s="31" t="s">
        <v>0</v>
      </c>
      <c r="C13" s="41" t="s">
        <v>1</v>
      </c>
      <c r="D13" s="41" t="s">
        <v>2</v>
      </c>
      <c r="E13" s="42">
        <v>1.66</v>
      </c>
      <c r="F13" s="117"/>
      <c r="G13" s="39"/>
      <c r="H13" s="40">
        <v>1.66</v>
      </c>
      <c r="I13" s="41"/>
    </row>
    <row r="14" spans="1:9" s="7" customFormat="1" ht="63.75">
      <c r="A14" s="37">
        <v>5</v>
      </c>
      <c r="B14" s="31" t="s">
        <v>3</v>
      </c>
      <c r="C14" s="41" t="s">
        <v>4</v>
      </c>
      <c r="D14" s="41" t="s">
        <v>192</v>
      </c>
      <c r="E14" s="42">
        <v>1.07</v>
      </c>
      <c r="F14" s="117"/>
      <c r="G14" s="39"/>
      <c r="H14" s="40">
        <v>1.07</v>
      </c>
      <c r="I14" s="41"/>
    </row>
    <row r="15" spans="1:9" s="20" customFormat="1" ht="14.25">
      <c r="A15" s="33" t="s">
        <v>55</v>
      </c>
      <c r="B15" s="44" t="s">
        <v>56</v>
      </c>
      <c r="C15" s="41"/>
      <c r="D15" s="41"/>
      <c r="E15" s="45">
        <f>SUM(E16:E18)</f>
        <v>31.57</v>
      </c>
      <c r="F15" s="45">
        <f>SUM(F16:F18)</f>
        <v>6.05</v>
      </c>
      <c r="G15" s="45">
        <f>SUM(G16:G18)</f>
        <v>0</v>
      </c>
      <c r="H15" s="45">
        <f>SUM(H16:H18)</f>
        <v>25.52</v>
      </c>
      <c r="I15" s="41"/>
    </row>
    <row r="16" spans="1:9" s="7" customFormat="1" ht="25.5">
      <c r="A16" s="37">
        <v>6</v>
      </c>
      <c r="B16" s="31" t="s">
        <v>5</v>
      </c>
      <c r="C16" s="38" t="s">
        <v>6</v>
      </c>
      <c r="D16" s="38" t="s">
        <v>157</v>
      </c>
      <c r="E16" s="46">
        <v>27.17</v>
      </c>
      <c r="F16" s="46">
        <v>4.85</v>
      </c>
      <c r="G16" s="39"/>
      <c r="H16" s="40">
        <v>22.32</v>
      </c>
      <c r="I16" s="47"/>
    </row>
    <row r="17" spans="1:9" s="7" customFormat="1" ht="25.5">
      <c r="A17" s="37">
        <v>7</v>
      </c>
      <c r="B17" s="31" t="s">
        <v>173</v>
      </c>
      <c r="C17" s="38" t="s">
        <v>174</v>
      </c>
      <c r="D17" s="38" t="s">
        <v>157</v>
      </c>
      <c r="E17" s="46">
        <v>3.5</v>
      </c>
      <c r="F17" s="46">
        <v>0.3</v>
      </c>
      <c r="G17" s="39"/>
      <c r="H17" s="40">
        <v>3.2</v>
      </c>
      <c r="I17" s="37"/>
    </row>
    <row r="18" spans="1:9" s="7" customFormat="1" ht="25.5">
      <c r="A18" s="37">
        <v>8</v>
      </c>
      <c r="B18" s="31" t="s">
        <v>178</v>
      </c>
      <c r="C18" s="38" t="s">
        <v>7</v>
      </c>
      <c r="D18" s="38" t="s">
        <v>157</v>
      </c>
      <c r="E18" s="10">
        <v>0.9</v>
      </c>
      <c r="F18" s="117">
        <v>0.9</v>
      </c>
      <c r="G18" s="39"/>
      <c r="H18" s="40">
        <f>E18-F18-G18</f>
        <v>0</v>
      </c>
      <c r="I18" s="46"/>
    </row>
    <row r="19" spans="1:9" s="21" customFormat="1" ht="15">
      <c r="A19" s="48" t="s">
        <v>57</v>
      </c>
      <c r="B19" s="65" t="s">
        <v>58</v>
      </c>
      <c r="C19" s="78"/>
      <c r="D19" s="78"/>
      <c r="E19" s="49">
        <f>SUM(E20:E22)</f>
        <v>7.82</v>
      </c>
      <c r="F19" s="49">
        <f>SUM(F20:F22)</f>
        <v>7.54</v>
      </c>
      <c r="G19" s="49">
        <f>SUM(G20:G22)</f>
        <v>0</v>
      </c>
      <c r="H19" s="49">
        <f>SUM(H20:H22)</f>
        <v>0.28</v>
      </c>
      <c r="I19" s="50"/>
    </row>
    <row r="20" spans="1:9" s="7" customFormat="1" ht="38.25">
      <c r="A20" s="37">
        <v>9</v>
      </c>
      <c r="B20" s="97" t="s">
        <v>8</v>
      </c>
      <c r="C20" s="82" t="s">
        <v>9</v>
      </c>
      <c r="D20" s="82" t="s">
        <v>175</v>
      </c>
      <c r="E20" s="10">
        <v>3</v>
      </c>
      <c r="F20" s="10">
        <v>3</v>
      </c>
      <c r="G20" s="39"/>
      <c r="H20" s="40">
        <f>E20-F20-G20</f>
        <v>0</v>
      </c>
      <c r="I20" s="9"/>
    </row>
    <row r="21" spans="1:9" s="7" customFormat="1" ht="25.5">
      <c r="A21" s="37">
        <v>10</v>
      </c>
      <c r="B21" s="97" t="s">
        <v>10</v>
      </c>
      <c r="C21" s="82" t="s">
        <v>11</v>
      </c>
      <c r="D21" s="82" t="s">
        <v>12</v>
      </c>
      <c r="E21" s="51">
        <v>4.2</v>
      </c>
      <c r="F21" s="10">
        <v>4.2</v>
      </c>
      <c r="G21" s="39"/>
      <c r="H21" s="40">
        <f>E21-F21-G21</f>
        <v>0</v>
      </c>
      <c r="I21" s="9"/>
    </row>
    <row r="22" spans="1:9" s="7" customFormat="1" ht="14.25">
      <c r="A22" s="37">
        <v>11</v>
      </c>
      <c r="B22" s="97" t="s">
        <v>13</v>
      </c>
      <c r="C22" s="82" t="s">
        <v>14</v>
      </c>
      <c r="D22" s="82" t="s">
        <v>15</v>
      </c>
      <c r="E22" s="10">
        <v>0.62</v>
      </c>
      <c r="F22" s="10">
        <v>0.34</v>
      </c>
      <c r="G22" s="39"/>
      <c r="H22" s="40">
        <v>0.28</v>
      </c>
      <c r="I22" s="9"/>
    </row>
    <row r="23" spans="1:9" s="21" customFormat="1" ht="15">
      <c r="A23" s="48" t="s">
        <v>59</v>
      </c>
      <c r="B23" s="98" t="s">
        <v>60</v>
      </c>
      <c r="C23" s="83"/>
      <c r="D23" s="83"/>
      <c r="E23" s="49">
        <f>SUM(E24:E26)</f>
        <v>10.35</v>
      </c>
      <c r="F23" s="49">
        <f>SUM(F24:F26)</f>
        <v>6.13</v>
      </c>
      <c r="G23" s="49">
        <f>SUM(G24:G26)</f>
        <v>0</v>
      </c>
      <c r="H23" s="49">
        <f>SUM(H24:H26)</f>
        <v>4.22</v>
      </c>
      <c r="I23" s="32"/>
    </row>
    <row r="24" spans="1:9" s="7" customFormat="1" ht="25.5">
      <c r="A24" s="37">
        <v>12</v>
      </c>
      <c r="B24" s="30" t="s">
        <v>16</v>
      </c>
      <c r="C24" s="82" t="s">
        <v>17</v>
      </c>
      <c r="D24" s="55" t="s">
        <v>18</v>
      </c>
      <c r="E24" s="10">
        <v>6</v>
      </c>
      <c r="F24" s="56">
        <v>5.54</v>
      </c>
      <c r="G24" s="39"/>
      <c r="H24" s="40">
        <v>0.46</v>
      </c>
      <c r="I24" s="9"/>
    </row>
    <row r="25" spans="1:9" s="22" customFormat="1" ht="14.25">
      <c r="A25" s="9">
        <v>13</v>
      </c>
      <c r="B25" s="99" t="s">
        <v>19</v>
      </c>
      <c r="C25" s="84" t="s">
        <v>20</v>
      </c>
      <c r="D25" s="84" t="s">
        <v>21</v>
      </c>
      <c r="E25" s="10">
        <v>0.59</v>
      </c>
      <c r="F25" s="117">
        <v>0.59</v>
      </c>
      <c r="G25" s="39"/>
      <c r="H25" s="6">
        <f>E25-F25-G25</f>
        <v>0</v>
      </c>
      <c r="I25" s="9"/>
    </row>
    <row r="26" spans="1:9" s="22" customFormat="1" ht="25.5">
      <c r="A26" s="9">
        <v>14</v>
      </c>
      <c r="B26" s="30" t="s">
        <v>22</v>
      </c>
      <c r="C26" s="55" t="s">
        <v>193</v>
      </c>
      <c r="D26" s="55" t="s">
        <v>23</v>
      </c>
      <c r="E26" s="10">
        <v>3.76</v>
      </c>
      <c r="F26" s="117"/>
      <c r="G26" s="39"/>
      <c r="H26" s="6">
        <v>3.76</v>
      </c>
      <c r="I26" s="9"/>
    </row>
    <row r="27" spans="1:9" s="23" customFormat="1" ht="15">
      <c r="A27" s="35" t="s">
        <v>61</v>
      </c>
      <c r="B27" s="52" t="s">
        <v>62</v>
      </c>
      <c r="C27" s="85"/>
      <c r="D27" s="85"/>
      <c r="E27" s="36">
        <f>SUM(E28:E45)</f>
        <v>107.29999999999998</v>
      </c>
      <c r="F27" s="36">
        <f>SUM(F28:F45)</f>
        <v>41.32999999999999</v>
      </c>
      <c r="G27" s="36">
        <f>SUM(G28:G45)</f>
        <v>0</v>
      </c>
      <c r="H27" s="36">
        <f>SUM(H28:H45)</f>
        <v>65.96999999999998</v>
      </c>
      <c r="I27" s="35"/>
    </row>
    <row r="28" spans="1:9" s="22" customFormat="1" ht="25.5">
      <c r="A28" s="9">
        <v>15</v>
      </c>
      <c r="B28" s="31" t="s">
        <v>24</v>
      </c>
      <c r="C28" s="38" t="s">
        <v>25</v>
      </c>
      <c r="D28" s="38" t="s">
        <v>26</v>
      </c>
      <c r="E28" s="10">
        <v>21.78</v>
      </c>
      <c r="F28" s="10">
        <v>8.82</v>
      </c>
      <c r="G28" s="39"/>
      <c r="H28" s="6">
        <v>12.96</v>
      </c>
      <c r="I28" s="9"/>
    </row>
    <row r="29" spans="1:9" s="22" customFormat="1" ht="25.5">
      <c r="A29" s="9">
        <v>16</v>
      </c>
      <c r="B29" s="31" t="s">
        <v>27</v>
      </c>
      <c r="C29" s="38" t="s">
        <v>28</v>
      </c>
      <c r="D29" s="38" t="s">
        <v>177</v>
      </c>
      <c r="E29" s="10">
        <f>SUM(F29:I29)</f>
        <v>0.23</v>
      </c>
      <c r="F29" s="10">
        <v>0.23</v>
      </c>
      <c r="G29" s="39"/>
      <c r="H29" s="6">
        <v>0</v>
      </c>
      <c r="I29" s="9"/>
    </row>
    <row r="30" spans="1:9" s="22" customFormat="1" ht="14.25">
      <c r="A30" s="9">
        <v>17</v>
      </c>
      <c r="B30" s="100" t="s">
        <v>29</v>
      </c>
      <c r="C30" s="53" t="s">
        <v>30</v>
      </c>
      <c r="D30" s="55" t="s">
        <v>31</v>
      </c>
      <c r="E30" s="10">
        <f>SUM(F30:I30)</f>
        <v>0.61</v>
      </c>
      <c r="F30" s="10">
        <v>0.61</v>
      </c>
      <c r="G30" s="39"/>
      <c r="H30" s="6">
        <v>0</v>
      </c>
      <c r="I30" s="9"/>
    </row>
    <row r="31" spans="1:9" s="22" customFormat="1" ht="25.5">
      <c r="A31" s="9">
        <v>18</v>
      </c>
      <c r="B31" s="59" t="s">
        <v>32</v>
      </c>
      <c r="C31" s="54" t="s">
        <v>33</v>
      </c>
      <c r="D31" s="54" t="s">
        <v>34</v>
      </c>
      <c r="E31" s="10">
        <v>5.7</v>
      </c>
      <c r="F31" s="56">
        <v>5.6</v>
      </c>
      <c r="G31" s="39"/>
      <c r="H31" s="6">
        <v>0.1</v>
      </c>
      <c r="I31" s="9"/>
    </row>
    <row r="32" spans="1:9" s="22" customFormat="1" ht="38.25">
      <c r="A32" s="9">
        <v>19</v>
      </c>
      <c r="B32" s="59" t="s">
        <v>35</v>
      </c>
      <c r="C32" s="54" t="s">
        <v>36</v>
      </c>
      <c r="D32" s="54" t="s">
        <v>37</v>
      </c>
      <c r="E32" s="10">
        <v>4.77</v>
      </c>
      <c r="F32" s="56"/>
      <c r="G32" s="39"/>
      <c r="H32" s="6">
        <v>4.77</v>
      </c>
      <c r="I32" s="9"/>
    </row>
    <row r="33" spans="1:9" s="22" customFormat="1" ht="38.25">
      <c r="A33" s="9">
        <v>20</v>
      </c>
      <c r="B33" s="31" t="s">
        <v>38</v>
      </c>
      <c r="C33" s="38" t="s">
        <v>39</v>
      </c>
      <c r="D33" s="38" t="s">
        <v>40</v>
      </c>
      <c r="E33" s="10">
        <v>14.7</v>
      </c>
      <c r="F33" s="10">
        <v>4.6</v>
      </c>
      <c r="G33" s="39"/>
      <c r="H33" s="6">
        <v>10.1</v>
      </c>
      <c r="I33" s="9"/>
    </row>
    <row r="34" spans="1:9" s="114" customFormat="1" ht="25.5">
      <c r="A34" s="108">
        <v>21</v>
      </c>
      <c r="B34" s="109" t="s">
        <v>43</v>
      </c>
      <c r="C34" s="110" t="s">
        <v>41</v>
      </c>
      <c r="D34" s="110" t="s">
        <v>42</v>
      </c>
      <c r="E34" s="111">
        <v>8.12</v>
      </c>
      <c r="F34" s="111">
        <v>1</v>
      </c>
      <c r="G34" s="112"/>
      <c r="H34" s="113">
        <v>7.12</v>
      </c>
      <c r="I34" s="108"/>
    </row>
    <row r="35" spans="1:9" s="22" customFormat="1" ht="25.5">
      <c r="A35" s="9">
        <v>22</v>
      </c>
      <c r="B35" s="31" t="s">
        <v>44</v>
      </c>
      <c r="C35" s="38" t="s">
        <v>45</v>
      </c>
      <c r="D35" s="86" t="s">
        <v>172</v>
      </c>
      <c r="E35" s="10">
        <f>SUM(F35:I35)</f>
        <v>0.12</v>
      </c>
      <c r="F35" s="10">
        <v>0.12</v>
      </c>
      <c r="G35" s="39"/>
      <c r="H35" s="6">
        <v>0</v>
      </c>
      <c r="I35" s="9"/>
    </row>
    <row r="36" spans="1:9" s="22" customFormat="1" ht="63.75">
      <c r="A36" s="9">
        <v>23</v>
      </c>
      <c r="B36" s="31" t="s">
        <v>46</v>
      </c>
      <c r="C36" s="38" t="s">
        <v>47</v>
      </c>
      <c r="D36" s="86" t="s">
        <v>172</v>
      </c>
      <c r="E36" s="10">
        <f>SUM(F36:I36)</f>
        <v>0.08</v>
      </c>
      <c r="F36" s="10">
        <v>0.08</v>
      </c>
      <c r="G36" s="39"/>
      <c r="H36" s="6">
        <v>0</v>
      </c>
      <c r="I36" s="9"/>
    </row>
    <row r="37" spans="1:9" s="22" customFormat="1" ht="38.25">
      <c r="A37" s="9">
        <v>24</v>
      </c>
      <c r="B37" s="59" t="s">
        <v>48</v>
      </c>
      <c r="C37" s="54" t="s">
        <v>49</v>
      </c>
      <c r="D37" s="54" t="s">
        <v>34</v>
      </c>
      <c r="E37" s="10">
        <v>10</v>
      </c>
      <c r="F37" s="56">
        <v>5.4</v>
      </c>
      <c r="G37" s="39"/>
      <c r="H37" s="6">
        <v>4.6</v>
      </c>
      <c r="I37" s="9"/>
    </row>
    <row r="38" spans="1:9" s="22" customFormat="1" ht="25.5">
      <c r="A38" s="9">
        <v>25</v>
      </c>
      <c r="B38" s="59" t="s">
        <v>50</v>
      </c>
      <c r="C38" s="54" t="s">
        <v>51</v>
      </c>
      <c r="D38" s="54" t="s">
        <v>52</v>
      </c>
      <c r="E38" s="10">
        <v>9.86</v>
      </c>
      <c r="F38" s="56">
        <v>0.57</v>
      </c>
      <c r="G38" s="115"/>
      <c r="H38" s="6">
        <v>9.29</v>
      </c>
      <c r="I38" s="57"/>
    </row>
    <row r="39" spans="1:9" s="22" customFormat="1" ht="25.5">
      <c r="A39" s="9">
        <v>26</v>
      </c>
      <c r="B39" s="59" t="s">
        <v>53</v>
      </c>
      <c r="C39" s="54" t="s">
        <v>51</v>
      </c>
      <c r="D39" s="54" t="s">
        <v>52</v>
      </c>
      <c r="E39" s="10">
        <v>0.35</v>
      </c>
      <c r="F39" s="58">
        <v>0.12</v>
      </c>
      <c r="G39" s="105"/>
      <c r="H39" s="6">
        <v>0.23</v>
      </c>
      <c r="I39" s="57"/>
    </row>
    <row r="40" spans="1:9" s="22" customFormat="1" ht="25.5">
      <c r="A40" s="9">
        <v>27</v>
      </c>
      <c r="B40" s="11" t="s">
        <v>76</v>
      </c>
      <c r="C40" s="87" t="s">
        <v>77</v>
      </c>
      <c r="D40" s="87" t="s">
        <v>78</v>
      </c>
      <c r="E40" s="10">
        <v>6.11</v>
      </c>
      <c r="F40" s="10">
        <v>4.89</v>
      </c>
      <c r="G40" s="105"/>
      <c r="H40" s="6">
        <v>1.22</v>
      </c>
      <c r="I40" s="57"/>
    </row>
    <row r="41" spans="1:9" s="151" customFormat="1" ht="25.5">
      <c r="A41" s="134">
        <v>28</v>
      </c>
      <c r="B41" s="149" t="s">
        <v>79</v>
      </c>
      <c r="C41" s="150" t="s">
        <v>80</v>
      </c>
      <c r="D41" s="150" t="s">
        <v>135</v>
      </c>
      <c r="E41" s="137">
        <f>SUM(F41:H41)</f>
        <v>5.3</v>
      </c>
      <c r="F41" s="137">
        <v>4.8</v>
      </c>
      <c r="G41" s="139"/>
      <c r="H41" s="140">
        <v>0.5</v>
      </c>
      <c r="I41" s="141" t="s">
        <v>206</v>
      </c>
    </row>
    <row r="42" spans="1:9" s="22" customFormat="1" ht="38.25">
      <c r="A42" s="9">
        <v>29</v>
      </c>
      <c r="B42" s="59" t="s">
        <v>136</v>
      </c>
      <c r="C42" s="54" t="s">
        <v>137</v>
      </c>
      <c r="D42" s="54" t="s">
        <v>138</v>
      </c>
      <c r="E42" s="10">
        <v>1.79</v>
      </c>
      <c r="F42" s="116"/>
      <c r="G42" s="105"/>
      <c r="H42" s="6">
        <v>1.79</v>
      </c>
      <c r="I42" s="57"/>
    </row>
    <row r="43" spans="1:9" s="22" customFormat="1" ht="51">
      <c r="A43" s="9">
        <v>30</v>
      </c>
      <c r="B43" s="59" t="s">
        <v>139</v>
      </c>
      <c r="C43" s="54" t="s">
        <v>140</v>
      </c>
      <c r="D43" s="54" t="s">
        <v>141</v>
      </c>
      <c r="E43" s="10">
        <v>4.1</v>
      </c>
      <c r="F43" s="116"/>
      <c r="G43" s="105"/>
      <c r="H43" s="6">
        <v>4.1</v>
      </c>
      <c r="I43" s="57"/>
    </row>
    <row r="44" spans="1:9" s="22" customFormat="1" ht="38.25">
      <c r="A44" s="9">
        <v>31</v>
      </c>
      <c r="B44" s="30" t="s">
        <v>199</v>
      </c>
      <c r="C44" s="55" t="s">
        <v>200</v>
      </c>
      <c r="D44" s="55" t="s">
        <v>154</v>
      </c>
      <c r="E44" s="10">
        <f>SUM(F44:H44)</f>
        <v>13.18</v>
      </c>
      <c r="F44" s="31">
        <v>4.37</v>
      </c>
      <c r="G44" s="105"/>
      <c r="H44" s="6">
        <v>8.81</v>
      </c>
      <c r="I44" s="57"/>
    </row>
    <row r="45" spans="1:9" s="22" customFormat="1" ht="38.25">
      <c r="A45" s="134">
        <v>32</v>
      </c>
      <c r="B45" s="135" t="s">
        <v>144</v>
      </c>
      <c r="C45" s="136" t="s">
        <v>145</v>
      </c>
      <c r="D45" s="136" t="s">
        <v>138</v>
      </c>
      <c r="E45" s="137">
        <v>0.5</v>
      </c>
      <c r="F45" s="138">
        <v>0.12</v>
      </c>
      <c r="G45" s="139"/>
      <c r="H45" s="140">
        <v>0.38</v>
      </c>
      <c r="I45" s="141" t="s">
        <v>205</v>
      </c>
    </row>
    <row r="46" spans="1:9" s="24" customFormat="1" ht="15">
      <c r="A46" s="32" t="s">
        <v>63</v>
      </c>
      <c r="B46" s="101" t="s">
        <v>64</v>
      </c>
      <c r="C46" s="60"/>
      <c r="D46" s="60"/>
      <c r="E46" s="49">
        <f>SUM(E47:E51)</f>
        <v>97.08</v>
      </c>
      <c r="F46" s="49">
        <f>SUM(F47:F51)</f>
        <v>27.872</v>
      </c>
      <c r="G46" s="49">
        <f>SUM(G47:G51)</f>
        <v>0</v>
      </c>
      <c r="H46" s="49">
        <f>SUM(H47:H51)</f>
        <v>69.208</v>
      </c>
      <c r="I46" s="61"/>
    </row>
    <row r="47" spans="1:9" s="7" customFormat="1" ht="38.25">
      <c r="A47" s="37">
        <v>33</v>
      </c>
      <c r="B47" s="31" t="s">
        <v>146</v>
      </c>
      <c r="C47" s="38" t="s">
        <v>147</v>
      </c>
      <c r="D47" s="38" t="s">
        <v>148</v>
      </c>
      <c r="E47" s="10">
        <v>16.07</v>
      </c>
      <c r="F47" s="56">
        <v>4.292</v>
      </c>
      <c r="G47" s="105"/>
      <c r="H47" s="40">
        <f>E47-F47-G47</f>
        <v>11.778</v>
      </c>
      <c r="I47" s="62"/>
    </row>
    <row r="48" spans="1:9" s="7" customFormat="1" ht="25.5">
      <c r="A48" s="37">
        <v>34</v>
      </c>
      <c r="B48" s="30" t="s">
        <v>149</v>
      </c>
      <c r="C48" s="55" t="s">
        <v>150</v>
      </c>
      <c r="D48" s="88" t="s">
        <v>151</v>
      </c>
      <c r="E48" s="10">
        <v>1.5</v>
      </c>
      <c r="F48" s="10">
        <v>0.9</v>
      </c>
      <c r="G48" s="105"/>
      <c r="H48" s="40">
        <f>E48-F48-G48</f>
        <v>0.6</v>
      </c>
      <c r="I48" s="62"/>
    </row>
    <row r="49" spans="1:9" s="7" customFormat="1" ht="38.25">
      <c r="A49" s="37">
        <v>35</v>
      </c>
      <c r="B49" s="63" t="s">
        <v>152</v>
      </c>
      <c r="C49" s="86" t="s">
        <v>153</v>
      </c>
      <c r="D49" s="38" t="s">
        <v>154</v>
      </c>
      <c r="E49" s="10">
        <v>35.6</v>
      </c>
      <c r="F49" s="56">
        <v>9.53</v>
      </c>
      <c r="G49" s="105"/>
      <c r="H49" s="40">
        <v>26.07</v>
      </c>
      <c r="I49" s="62"/>
    </row>
    <row r="50" spans="1:9" s="7" customFormat="1" ht="51">
      <c r="A50" s="37">
        <v>36</v>
      </c>
      <c r="B50" s="30" t="s">
        <v>201</v>
      </c>
      <c r="C50" s="30" t="s">
        <v>202</v>
      </c>
      <c r="D50" s="31" t="s">
        <v>154</v>
      </c>
      <c r="E50" s="10">
        <f>SUM(F50:H50)</f>
        <v>36.95</v>
      </c>
      <c r="F50" s="56">
        <v>9.53</v>
      </c>
      <c r="G50" s="105"/>
      <c r="H50" s="40">
        <v>27.42</v>
      </c>
      <c r="I50" s="62"/>
    </row>
    <row r="51" spans="1:9" s="7" customFormat="1" ht="38.25">
      <c r="A51" s="37">
        <v>37</v>
      </c>
      <c r="B51" s="64" t="s">
        <v>155</v>
      </c>
      <c r="C51" s="88" t="s">
        <v>156</v>
      </c>
      <c r="D51" s="88" t="s">
        <v>151</v>
      </c>
      <c r="E51" s="10">
        <v>6.96</v>
      </c>
      <c r="F51" s="10">
        <v>3.62</v>
      </c>
      <c r="G51" s="105"/>
      <c r="H51" s="40">
        <f>E51-F51-G51</f>
        <v>3.34</v>
      </c>
      <c r="I51" s="62"/>
    </row>
    <row r="52" spans="1:9" s="25" customFormat="1" ht="14.25">
      <c r="A52" s="48" t="s">
        <v>65</v>
      </c>
      <c r="B52" s="65" t="s">
        <v>66</v>
      </c>
      <c r="C52" s="78"/>
      <c r="D52" s="78"/>
      <c r="E52" s="49">
        <f>E53</f>
        <v>0.38</v>
      </c>
      <c r="F52" s="49">
        <f>F53</f>
        <v>0</v>
      </c>
      <c r="G52" s="49">
        <f>G53</f>
        <v>0</v>
      </c>
      <c r="H52" s="49">
        <f>H53</f>
        <v>0.38</v>
      </c>
      <c r="I52" s="66"/>
    </row>
    <row r="53" spans="1:9" s="7" customFormat="1" ht="25.5">
      <c r="A53" s="37">
        <v>38</v>
      </c>
      <c r="B53" s="31" t="s">
        <v>142</v>
      </c>
      <c r="C53" s="38" t="s">
        <v>170</v>
      </c>
      <c r="D53" s="38" t="s">
        <v>143</v>
      </c>
      <c r="E53" s="10">
        <v>0.38</v>
      </c>
      <c r="F53" s="124"/>
      <c r="G53" s="105"/>
      <c r="H53" s="40">
        <f>E53-F53-G53</f>
        <v>0.38</v>
      </c>
      <c r="I53" s="62"/>
    </row>
    <row r="54" spans="1:9" s="21" customFormat="1" ht="15">
      <c r="A54" s="48" t="s">
        <v>67</v>
      </c>
      <c r="B54" s="75" t="s">
        <v>195</v>
      </c>
      <c r="C54" s="89"/>
      <c r="D54" s="89"/>
      <c r="E54" s="104">
        <f>SUM(E55:E63)</f>
        <v>28.930000000000003</v>
      </c>
      <c r="F54" s="104">
        <f>SUM(F55:F63)</f>
        <v>11.94</v>
      </c>
      <c r="G54" s="104">
        <f>SUM(G55:G63)</f>
        <v>0</v>
      </c>
      <c r="H54" s="104">
        <f>SUM(H55:H63)</f>
        <v>16.99</v>
      </c>
      <c r="I54" s="67"/>
    </row>
    <row r="55" spans="1:9" s="7" customFormat="1" ht="14.25">
      <c r="A55" s="37">
        <v>39</v>
      </c>
      <c r="B55" s="68" t="s">
        <v>81</v>
      </c>
      <c r="C55" s="90" t="s">
        <v>82</v>
      </c>
      <c r="D55" s="90" t="s">
        <v>83</v>
      </c>
      <c r="E55" s="73">
        <v>0.16</v>
      </c>
      <c r="F55" s="73">
        <v>0.16</v>
      </c>
      <c r="G55" s="105"/>
      <c r="H55" s="40">
        <f aca="true" t="shared" si="0" ref="H55:H63">E55-F55-G55</f>
        <v>0</v>
      </c>
      <c r="I55" s="62"/>
    </row>
    <row r="56" spans="1:9" s="26" customFormat="1" ht="14.25">
      <c r="A56" s="37">
        <v>40</v>
      </c>
      <c r="B56" s="70" t="s">
        <v>84</v>
      </c>
      <c r="C56" s="91" t="s">
        <v>85</v>
      </c>
      <c r="D56" s="91" t="s">
        <v>86</v>
      </c>
      <c r="E56" s="106">
        <v>0.75</v>
      </c>
      <c r="F56" s="106">
        <v>0.1</v>
      </c>
      <c r="G56" s="107"/>
      <c r="H56" s="40">
        <f t="shared" si="0"/>
        <v>0.65</v>
      </c>
      <c r="I56" s="69"/>
    </row>
    <row r="57" spans="1:9" s="26" customFormat="1" ht="14.25">
      <c r="A57" s="37">
        <v>41</v>
      </c>
      <c r="B57" s="70" t="s">
        <v>87</v>
      </c>
      <c r="C57" s="91" t="s">
        <v>88</v>
      </c>
      <c r="D57" s="91" t="s">
        <v>89</v>
      </c>
      <c r="E57" s="106">
        <v>17.78</v>
      </c>
      <c r="F57" s="106">
        <v>6.95</v>
      </c>
      <c r="G57" s="107"/>
      <c r="H57" s="40">
        <f t="shared" si="0"/>
        <v>10.830000000000002</v>
      </c>
      <c r="I57" s="69"/>
    </row>
    <row r="58" spans="1:9" s="27" customFormat="1" ht="14.25">
      <c r="A58" s="37">
        <v>42</v>
      </c>
      <c r="B58" s="70" t="s">
        <v>90</v>
      </c>
      <c r="C58" s="91" t="s">
        <v>91</v>
      </c>
      <c r="D58" s="91" t="s">
        <v>92</v>
      </c>
      <c r="E58" s="46">
        <v>0.3</v>
      </c>
      <c r="F58" s="46">
        <v>0.3</v>
      </c>
      <c r="G58" s="107"/>
      <c r="H58" s="40">
        <f t="shared" si="0"/>
        <v>0</v>
      </c>
      <c r="I58" s="71"/>
    </row>
    <row r="59" spans="1:9" s="7" customFormat="1" ht="25.5">
      <c r="A59" s="37">
        <v>43</v>
      </c>
      <c r="B59" s="68" t="s">
        <v>93</v>
      </c>
      <c r="C59" s="90" t="s">
        <v>82</v>
      </c>
      <c r="D59" s="90" t="s">
        <v>181</v>
      </c>
      <c r="E59" s="73">
        <v>0.65</v>
      </c>
      <c r="F59" s="73">
        <v>0.65</v>
      </c>
      <c r="G59" s="105"/>
      <c r="H59" s="40">
        <f t="shared" si="0"/>
        <v>0</v>
      </c>
      <c r="I59" s="62"/>
    </row>
    <row r="60" spans="1:9" s="7" customFormat="1" ht="25.5">
      <c r="A60" s="37">
        <v>44</v>
      </c>
      <c r="B60" s="68" t="s">
        <v>94</v>
      </c>
      <c r="C60" s="90" t="s">
        <v>180</v>
      </c>
      <c r="D60" s="90" t="s">
        <v>95</v>
      </c>
      <c r="E60" s="73">
        <v>5.92</v>
      </c>
      <c r="F60" s="73">
        <v>0.9</v>
      </c>
      <c r="G60" s="105"/>
      <c r="H60" s="40">
        <f t="shared" si="0"/>
        <v>5.02</v>
      </c>
      <c r="I60" s="62"/>
    </row>
    <row r="61" spans="1:9" s="26" customFormat="1" ht="38.25">
      <c r="A61" s="37">
        <v>45</v>
      </c>
      <c r="B61" s="70" t="s">
        <v>96</v>
      </c>
      <c r="C61" s="91" t="s">
        <v>97</v>
      </c>
      <c r="D61" s="91" t="s">
        <v>181</v>
      </c>
      <c r="E61" s="106">
        <v>1.9</v>
      </c>
      <c r="F61" s="106">
        <v>1.9</v>
      </c>
      <c r="G61" s="107"/>
      <c r="H61" s="40">
        <f t="shared" si="0"/>
        <v>0</v>
      </c>
      <c r="I61" s="69"/>
    </row>
    <row r="62" spans="1:9" s="27" customFormat="1" ht="25.5">
      <c r="A62" s="37">
        <v>46</v>
      </c>
      <c r="B62" s="70" t="s">
        <v>98</v>
      </c>
      <c r="C62" s="91" t="s">
        <v>99</v>
      </c>
      <c r="D62" s="91" t="s">
        <v>181</v>
      </c>
      <c r="E62" s="46">
        <v>0.03</v>
      </c>
      <c r="F62" s="46">
        <v>0.03</v>
      </c>
      <c r="G62" s="107"/>
      <c r="H62" s="40">
        <f t="shared" si="0"/>
        <v>0</v>
      </c>
      <c r="I62" s="71"/>
    </row>
    <row r="63" spans="1:9" s="27" customFormat="1" ht="25.5">
      <c r="A63" s="37">
        <v>47</v>
      </c>
      <c r="B63" s="70" t="s">
        <v>100</v>
      </c>
      <c r="C63" s="91" t="s">
        <v>180</v>
      </c>
      <c r="D63" s="91" t="s">
        <v>181</v>
      </c>
      <c r="E63" s="46">
        <v>1.44</v>
      </c>
      <c r="F63" s="46">
        <v>0.95</v>
      </c>
      <c r="G63" s="107"/>
      <c r="H63" s="40">
        <f t="shared" si="0"/>
        <v>0.49</v>
      </c>
      <c r="I63" s="71"/>
    </row>
    <row r="64" spans="1:9" s="21" customFormat="1" ht="15">
      <c r="A64" s="48" t="s">
        <v>68</v>
      </c>
      <c r="B64" s="72" t="s">
        <v>70</v>
      </c>
      <c r="C64" s="92"/>
      <c r="D64" s="92"/>
      <c r="E64" s="75">
        <f>SUM(E65:E68)</f>
        <v>19.05</v>
      </c>
      <c r="F64" s="75">
        <f>SUM(F65:F68)</f>
        <v>7.4</v>
      </c>
      <c r="G64" s="75">
        <f>SUM(G65:G68)</f>
        <v>0</v>
      </c>
      <c r="H64" s="75">
        <f>SUM(H65:H68)</f>
        <v>11.65</v>
      </c>
      <c r="I64" s="67"/>
    </row>
    <row r="65" spans="1:9" s="27" customFormat="1" ht="38.25">
      <c r="A65" s="37">
        <v>48</v>
      </c>
      <c r="B65" s="46" t="s">
        <v>38</v>
      </c>
      <c r="C65" s="93" t="s">
        <v>39</v>
      </c>
      <c r="D65" s="93" t="s">
        <v>40</v>
      </c>
      <c r="E65" s="46">
        <v>14.7</v>
      </c>
      <c r="F65" s="46">
        <v>4.6</v>
      </c>
      <c r="G65" s="107"/>
      <c r="H65" s="40">
        <f>E65-F65-G65</f>
        <v>10.1</v>
      </c>
      <c r="I65" s="71"/>
    </row>
    <row r="66" spans="1:9" s="7" customFormat="1" ht="25.5">
      <c r="A66" s="37">
        <v>49</v>
      </c>
      <c r="B66" s="73" t="s">
        <v>101</v>
      </c>
      <c r="C66" s="94" t="s">
        <v>102</v>
      </c>
      <c r="D66" s="94" t="s">
        <v>40</v>
      </c>
      <c r="E66" s="73">
        <v>1.5</v>
      </c>
      <c r="F66" s="74">
        <v>0</v>
      </c>
      <c r="G66" s="105"/>
      <c r="H66" s="40">
        <f>E66-F66-G66</f>
        <v>1.5</v>
      </c>
      <c r="I66" s="62"/>
    </row>
    <row r="67" spans="1:9" s="27" customFormat="1" ht="25.5">
      <c r="A67" s="37">
        <v>50</v>
      </c>
      <c r="B67" s="46" t="s">
        <v>103</v>
      </c>
      <c r="C67" s="93" t="s">
        <v>104</v>
      </c>
      <c r="D67" s="93" t="s">
        <v>105</v>
      </c>
      <c r="E67" s="46">
        <v>2.73</v>
      </c>
      <c r="F67" s="46">
        <v>2.73</v>
      </c>
      <c r="G67" s="107"/>
      <c r="H67" s="40">
        <f>E67-F67-G67</f>
        <v>0</v>
      </c>
      <c r="I67" s="71"/>
    </row>
    <row r="68" spans="1:9" s="27" customFormat="1" ht="14.25">
      <c r="A68" s="37">
        <v>51</v>
      </c>
      <c r="B68" s="46" t="s">
        <v>106</v>
      </c>
      <c r="C68" s="93" t="s">
        <v>107</v>
      </c>
      <c r="D68" s="93" t="s">
        <v>108</v>
      </c>
      <c r="E68" s="46">
        <v>0.12</v>
      </c>
      <c r="F68" s="46">
        <v>0.07</v>
      </c>
      <c r="G68" s="107"/>
      <c r="H68" s="40">
        <f>E68-F68-G68</f>
        <v>0.04999999999999999</v>
      </c>
      <c r="I68" s="71"/>
    </row>
    <row r="69" spans="1:9" s="21" customFormat="1" ht="15">
      <c r="A69" s="48" t="s">
        <v>69</v>
      </c>
      <c r="B69" s="75" t="s">
        <v>72</v>
      </c>
      <c r="C69" s="89"/>
      <c r="D69" s="89"/>
      <c r="E69" s="76">
        <f>SUM(E70:E71)</f>
        <v>37.2</v>
      </c>
      <c r="F69" s="76">
        <f>SUM(F70:F71)</f>
        <v>0.63</v>
      </c>
      <c r="G69" s="76">
        <f>SUM(G70:G71)</f>
        <v>0</v>
      </c>
      <c r="H69" s="76">
        <f>SUM(H70:H71)</f>
        <v>36.57</v>
      </c>
      <c r="I69" s="67"/>
    </row>
    <row r="70" spans="1:9" s="7" customFormat="1" ht="14.25">
      <c r="A70" s="37">
        <v>52</v>
      </c>
      <c r="B70" s="31" t="s">
        <v>109</v>
      </c>
      <c r="C70" s="38" t="s">
        <v>110</v>
      </c>
      <c r="D70" s="38" t="s">
        <v>179</v>
      </c>
      <c r="E70" s="10">
        <v>29.2</v>
      </c>
      <c r="F70" s="10">
        <v>0.49</v>
      </c>
      <c r="G70" s="105"/>
      <c r="H70" s="40">
        <f>E70-F70-G70</f>
        <v>28.71</v>
      </c>
      <c r="I70" s="62"/>
    </row>
    <row r="71" spans="1:9" s="7" customFormat="1" ht="25.5">
      <c r="A71" s="37">
        <v>53</v>
      </c>
      <c r="B71" s="31" t="s">
        <v>111</v>
      </c>
      <c r="C71" s="38" t="s">
        <v>112</v>
      </c>
      <c r="D71" s="38" t="s">
        <v>179</v>
      </c>
      <c r="E71" s="10">
        <v>8</v>
      </c>
      <c r="F71" s="74">
        <v>0.14</v>
      </c>
      <c r="G71" s="105"/>
      <c r="H71" s="40">
        <f>E71-F71-G71</f>
        <v>7.86</v>
      </c>
      <c r="I71" s="62"/>
    </row>
    <row r="72" spans="1:9" s="19" customFormat="1" ht="15">
      <c r="A72" s="33" t="s">
        <v>71</v>
      </c>
      <c r="B72" s="44" t="s">
        <v>74</v>
      </c>
      <c r="C72" s="95"/>
      <c r="D72" s="95"/>
      <c r="E72" s="45">
        <f>SUM(E73:E78)</f>
        <v>59.39000000000001</v>
      </c>
      <c r="F72" s="45">
        <f>SUM(F73:F78)</f>
        <v>12.13</v>
      </c>
      <c r="G72" s="45">
        <f>SUM(G73:G78)</f>
        <v>0</v>
      </c>
      <c r="H72" s="45">
        <f>SUM(H73:H78)</f>
        <v>47.26000000000001</v>
      </c>
      <c r="I72" s="77"/>
    </row>
    <row r="73" spans="1:9" s="7" customFormat="1" ht="25.5">
      <c r="A73" s="37">
        <v>54</v>
      </c>
      <c r="B73" s="31" t="s">
        <v>113</v>
      </c>
      <c r="C73" s="38" t="s">
        <v>114</v>
      </c>
      <c r="D73" s="38" t="s">
        <v>115</v>
      </c>
      <c r="E73" s="31">
        <v>13.53</v>
      </c>
      <c r="F73" s="31"/>
      <c r="G73" s="105"/>
      <c r="H73" s="40">
        <f aca="true" t="shared" si="1" ref="H73:H78">E73-F73-G73</f>
        <v>13.53</v>
      </c>
      <c r="I73" s="62"/>
    </row>
    <row r="74" spans="1:9" s="7" customFormat="1" ht="38.25">
      <c r="A74" s="37">
        <v>55</v>
      </c>
      <c r="B74" s="31" t="s">
        <v>116</v>
      </c>
      <c r="C74" s="38" t="s">
        <v>117</v>
      </c>
      <c r="D74" s="38" t="s">
        <v>176</v>
      </c>
      <c r="E74" s="31">
        <v>42.7</v>
      </c>
      <c r="F74" s="31">
        <v>9.8</v>
      </c>
      <c r="G74" s="105"/>
      <c r="H74" s="40">
        <f t="shared" si="1"/>
        <v>32.900000000000006</v>
      </c>
      <c r="I74" s="62"/>
    </row>
    <row r="75" spans="1:9" s="7" customFormat="1" ht="38.25">
      <c r="A75" s="37">
        <v>56</v>
      </c>
      <c r="B75" s="31" t="s">
        <v>118</v>
      </c>
      <c r="C75" s="38" t="s">
        <v>119</v>
      </c>
      <c r="D75" s="38" t="s">
        <v>148</v>
      </c>
      <c r="E75" s="31">
        <v>2.93</v>
      </c>
      <c r="F75" s="31">
        <v>2.3</v>
      </c>
      <c r="G75" s="105"/>
      <c r="H75" s="40">
        <f t="shared" si="1"/>
        <v>0.6300000000000003</v>
      </c>
      <c r="I75" s="62"/>
    </row>
    <row r="76" spans="1:9" s="7" customFormat="1" ht="38.25">
      <c r="A76" s="37">
        <v>57</v>
      </c>
      <c r="B76" s="31" t="s">
        <v>120</v>
      </c>
      <c r="C76" s="38" t="s">
        <v>168</v>
      </c>
      <c r="D76" s="38" t="s">
        <v>172</v>
      </c>
      <c r="E76" s="31">
        <v>0.2</v>
      </c>
      <c r="F76" s="31"/>
      <c r="G76" s="105"/>
      <c r="H76" s="40">
        <f t="shared" si="1"/>
        <v>0.2</v>
      </c>
      <c r="I76" s="62"/>
    </row>
    <row r="77" spans="1:9" s="7" customFormat="1" ht="25.5">
      <c r="A77" s="37">
        <v>58</v>
      </c>
      <c r="B77" s="31" t="s">
        <v>44</v>
      </c>
      <c r="C77" s="38" t="s">
        <v>168</v>
      </c>
      <c r="D77" s="38" t="s">
        <v>172</v>
      </c>
      <c r="E77" s="31">
        <v>0.01</v>
      </c>
      <c r="F77" s="31">
        <v>0.01</v>
      </c>
      <c r="G77" s="105"/>
      <c r="H77" s="40">
        <f t="shared" si="1"/>
        <v>0</v>
      </c>
      <c r="I77" s="62"/>
    </row>
    <row r="78" spans="1:9" s="7" customFormat="1" ht="25.5">
      <c r="A78" s="37">
        <v>59</v>
      </c>
      <c r="B78" s="31" t="s">
        <v>121</v>
      </c>
      <c r="C78" s="38" t="s">
        <v>168</v>
      </c>
      <c r="D78" s="38" t="s">
        <v>172</v>
      </c>
      <c r="E78" s="31">
        <v>0.02</v>
      </c>
      <c r="F78" s="31">
        <v>0.02</v>
      </c>
      <c r="G78" s="105"/>
      <c r="H78" s="40">
        <f t="shared" si="1"/>
        <v>0</v>
      </c>
      <c r="I78" s="62"/>
    </row>
    <row r="79" spans="1:9" s="21" customFormat="1" ht="15">
      <c r="A79" s="48" t="s">
        <v>73</v>
      </c>
      <c r="B79" s="65" t="s">
        <v>75</v>
      </c>
      <c r="C79" s="78"/>
      <c r="D79" s="78"/>
      <c r="E79" s="49">
        <f>SUM(E80:E85)</f>
        <v>5.18</v>
      </c>
      <c r="F79" s="49">
        <f>SUM(F80:F85)</f>
        <v>3.9899999999999998</v>
      </c>
      <c r="G79" s="49">
        <f>SUM(G80:G85)</f>
        <v>0</v>
      </c>
      <c r="H79" s="49">
        <f>SUM(H80:H85)</f>
        <v>1.19</v>
      </c>
      <c r="I79" s="67"/>
    </row>
    <row r="80" spans="1:9" s="7" customFormat="1" ht="14.25">
      <c r="A80" s="37">
        <v>60</v>
      </c>
      <c r="B80" s="31" t="s">
        <v>122</v>
      </c>
      <c r="C80" s="38" t="s">
        <v>123</v>
      </c>
      <c r="D80" s="38" t="s">
        <v>124</v>
      </c>
      <c r="E80" s="10">
        <f>F80+H80</f>
        <v>1.1099999999999999</v>
      </c>
      <c r="F80" s="10">
        <f>0.27+0.09</f>
        <v>0.36</v>
      </c>
      <c r="G80" s="105"/>
      <c r="H80" s="40">
        <f>0.52+0.23</f>
        <v>0.75</v>
      </c>
      <c r="I80" s="62"/>
    </row>
    <row r="81" spans="1:9" s="7" customFormat="1" ht="14.25">
      <c r="A81" s="37">
        <v>61</v>
      </c>
      <c r="B81" s="31" t="s">
        <v>125</v>
      </c>
      <c r="C81" s="38" t="s">
        <v>182</v>
      </c>
      <c r="D81" s="38" t="s">
        <v>126</v>
      </c>
      <c r="E81" s="79">
        <v>0.12</v>
      </c>
      <c r="F81" s="80">
        <f>E81</f>
        <v>0.12</v>
      </c>
      <c r="G81" s="105"/>
      <c r="H81" s="40">
        <f>E81-F81-G81</f>
        <v>0</v>
      </c>
      <c r="I81" s="62"/>
    </row>
    <row r="82" spans="1:9" s="7" customFormat="1" ht="14.25">
      <c r="A82" s="37">
        <v>62</v>
      </c>
      <c r="B82" s="31" t="s">
        <v>127</v>
      </c>
      <c r="C82" s="38" t="s">
        <v>128</v>
      </c>
      <c r="D82" s="38" t="s">
        <v>129</v>
      </c>
      <c r="E82" s="79">
        <v>0.2</v>
      </c>
      <c r="F82" s="80">
        <v>0.2</v>
      </c>
      <c r="G82" s="105"/>
      <c r="H82" s="40">
        <f>E82-F82-G82</f>
        <v>0</v>
      </c>
      <c r="I82" s="62"/>
    </row>
    <row r="83" spans="1:9" s="7" customFormat="1" ht="38.25">
      <c r="A83" s="37">
        <v>63</v>
      </c>
      <c r="B83" s="102" t="s">
        <v>130</v>
      </c>
      <c r="C83" s="96" t="s">
        <v>131</v>
      </c>
      <c r="D83" s="38" t="s">
        <v>89</v>
      </c>
      <c r="E83" s="80">
        <v>0.89</v>
      </c>
      <c r="F83" s="80">
        <v>0.45</v>
      </c>
      <c r="G83" s="105"/>
      <c r="H83" s="40">
        <f>E83-F83-G83</f>
        <v>0.44</v>
      </c>
      <c r="I83" s="62"/>
    </row>
    <row r="84" spans="1:9" s="7" customFormat="1" ht="14.25">
      <c r="A84" s="37">
        <v>64</v>
      </c>
      <c r="B84" s="31" t="s">
        <v>132</v>
      </c>
      <c r="C84" s="38" t="s">
        <v>198</v>
      </c>
      <c r="D84" s="38" t="s">
        <v>183</v>
      </c>
      <c r="E84" s="80">
        <v>0.6</v>
      </c>
      <c r="F84" s="81">
        <f>E84</f>
        <v>0.6</v>
      </c>
      <c r="G84" s="105"/>
      <c r="H84" s="40">
        <f>E84-F84-G84</f>
        <v>0</v>
      </c>
      <c r="I84" s="62"/>
    </row>
    <row r="85" spans="1:9" s="7" customFormat="1" ht="38.25">
      <c r="A85" s="37">
        <v>65</v>
      </c>
      <c r="B85" s="103" t="s">
        <v>133</v>
      </c>
      <c r="C85" s="96" t="s">
        <v>197</v>
      </c>
      <c r="D85" s="96" t="s">
        <v>134</v>
      </c>
      <c r="E85" s="80">
        <v>2.26</v>
      </c>
      <c r="F85" s="80">
        <v>2.26</v>
      </c>
      <c r="G85" s="105"/>
      <c r="H85" s="40">
        <f>E85-F85-G85</f>
        <v>0</v>
      </c>
      <c r="I85" s="62"/>
    </row>
    <row r="86" spans="1:8" s="7" customFormat="1" ht="15">
      <c r="A86" s="15"/>
      <c r="C86" s="28"/>
      <c r="D86" s="28"/>
      <c r="E86" s="125"/>
      <c r="F86" s="126"/>
      <c r="G86" s="127"/>
      <c r="H86" s="12"/>
    </row>
    <row r="87" spans="1:8" s="7" customFormat="1" ht="15">
      <c r="A87" s="15"/>
      <c r="C87" s="28"/>
      <c r="D87" s="28"/>
      <c r="E87" s="125"/>
      <c r="F87" s="126"/>
      <c r="G87" s="127"/>
      <c r="H87" s="12"/>
    </row>
    <row r="88" spans="1:8" s="7" customFormat="1" ht="15">
      <c r="A88" s="15"/>
      <c r="C88" s="28"/>
      <c r="D88" s="28"/>
      <c r="E88" s="125"/>
      <c r="F88" s="126"/>
      <c r="G88" s="127"/>
      <c r="H88" s="12"/>
    </row>
    <row r="89" spans="1:8" s="7" customFormat="1" ht="15">
      <c r="A89" s="15"/>
      <c r="C89" s="28"/>
      <c r="D89" s="28"/>
      <c r="E89" s="125"/>
      <c r="F89" s="126"/>
      <c r="G89" s="127"/>
      <c r="H89" s="12"/>
    </row>
    <row r="90" spans="1:8" s="7" customFormat="1" ht="15">
      <c r="A90" s="15"/>
      <c r="C90" s="28"/>
      <c r="D90" s="28"/>
      <c r="E90" s="125"/>
      <c r="F90" s="126"/>
      <c r="G90" s="127"/>
      <c r="H90" s="12"/>
    </row>
    <row r="91" spans="1:8" s="7" customFormat="1" ht="15">
      <c r="A91" s="29"/>
      <c r="C91" s="28"/>
      <c r="D91" s="28"/>
      <c r="E91" s="125"/>
      <c r="F91" s="126"/>
      <c r="G91" s="127"/>
      <c r="H91" s="12"/>
    </row>
    <row r="92" spans="1:8" s="7" customFormat="1" ht="15">
      <c r="A92" s="29"/>
      <c r="C92" s="28"/>
      <c r="D92" s="28"/>
      <c r="E92" s="125"/>
      <c r="F92" s="126"/>
      <c r="G92" s="127"/>
      <c r="H92" s="12"/>
    </row>
    <row r="93" spans="1:8" s="7" customFormat="1" ht="15">
      <c r="A93" s="29"/>
      <c r="C93" s="28"/>
      <c r="D93" s="28"/>
      <c r="E93" s="125"/>
      <c r="F93" s="126"/>
      <c r="G93" s="127"/>
      <c r="H93" s="12"/>
    </row>
    <row r="94" spans="1:8" s="7" customFormat="1" ht="15">
      <c r="A94" s="29"/>
      <c r="C94" s="28"/>
      <c r="D94" s="28"/>
      <c r="E94" s="125"/>
      <c r="F94" s="126"/>
      <c r="G94" s="127"/>
      <c r="H94" s="12"/>
    </row>
    <row r="95" ht="12.75">
      <c r="H95" s="13"/>
    </row>
    <row r="96" ht="12.75">
      <c r="H96" s="13"/>
    </row>
    <row r="97" ht="12.75">
      <c r="H97" s="13"/>
    </row>
    <row r="98" ht="12.75">
      <c r="H98" s="13"/>
    </row>
    <row r="99" ht="12.75">
      <c r="H99" s="13"/>
    </row>
    <row r="100" ht="12.75">
      <c r="H100" s="13"/>
    </row>
    <row r="101" ht="12.75">
      <c r="H101" s="13"/>
    </row>
    <row r="102" ht="12.75">
      <c r="H102" s="13"/>
    </row>
    <row r="103" ht="12.75">
      <c r="H103" s="13"/>
    </row>
    <row r="104" ht="12.75">
      <c r="H104" s="13"/>
    </row>
    <row r="105" ht="12.75">
      <c r="H105" s="13"/>
    </row>
    <row r="106" ht="12.75">
      <c r="H106" s="13"/>
    </row>
    <row r="107" ht="12.75">
      <c r="H107" s="13"/>
    </row>
    <row r="108" ht="12.75">
      <c r="H108" s="13"/>
    </row>
    <row r="109" ht="12.75">
      <c r="H109" s="13"/>
    </row>
    <row r="110" ht="12.75">
      <c r="H110" s="13"/>
    </row>
    <row r="111" ht="12.75">
      <c r="H111" s="13"/>
    </row>
    <row r="112" ht="12.75">
      <c r="H112" s="13"/>
    </row>
  </sheetData>
  <sheetProtection/>
  <mergeCells count="11">
    <mergeCell ref="D5:D7"/>
    <mergeCell ref="E5:H5"/>
    <mergeCell ref="I5:I7"/>
    <mergeCell ref="E6:E7"/>
    <mergeCell ref="F6:H6"/>
    <mergeCell ref="H1:I1"/>
    <mergeCell ref="A2:I2"/>
    <mergeCell ref="A3:I3"/>
    <mergeCell ref="A5:A7"/>
    <mergeCell ref="B5:B7"/>
    <mergeCell ref="C5:C7"/>
  </mergeCells>
  <printOptions/>
  <pageMargins left="0.5" right="0.2" top="0.5" bottom="0.63" header="0.5" footer="0.46"/>
  <pageSetup firstPageNumber="32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 CUC QLDD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THI HUONG GIANG</dc:creator>
  <cp:keywords/>
  <dc:description/>
  <cp:lastModifiedBy>Admin</cp:lastModifiedBy>
  <cp:lastPrinted>2017-07-17T07:14:14Z</cp:lastPrinted>
  <dcterms:created xsi:type="dcterms:W3CDTF">2012-11-30T21:38:21Z</dcterms:created>
  <dcterms:modified xsi:type="dcterms:W3CDTF">2020-12-08T08:32:03Z</dcterms:modified>
  <cp:category/>
  <cp:version/>
  <cp:contentType/>
  <cp:contentStatus/>
</cp:coreProperties>
</file>