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120" windowWidth="15345" windowHeight="4500" tabRatio="881"/>
  </bookViews>
  <sheets>
    <sheet name="Đất ở đô thị" sheetId="25" r:id="rId1"/>
    <sheet name="Đại Hồng" sheetId="24" state="hidden" r:id="rId2"/>
    <sheet name="Đại Sơn" sheetId="20" state="hidden" r:id="rId3"/>
    <sheet name="Đại Hưng" sheetId="19" state="hidden" r:id="rId4"/>
    <sheet name="Đại Lãnh" sheetId="18" state="hidden" r:id="rId5"/>
    <sheet name="Đại Đồng" sheetId="17" state="hidden" r:id="rId6"/>
    <sheet name="Đại Quang" sheetId="16" state="hidden" r:id="rId7"/>
    <sheet name="Đại Nghĩa" sheetId="9" state="hidden" r:id="rId8"/>
    <sheet name="Đại Thạnh" sheetId="21" state="hidden" r:id="rId9"/>
    <sheet name="Đại Chánh" sheetId="22" state="hidden" r:id="rId10"/>
    <sheet name="Đại Tân" sheetId="23" state="hidden" r:id="rId11"/>
    <sheet name="Đại Phong" sheetId="15" state="hidden" r:id="rId12"/>
    <sheet name="Đại Thắng" sheetId="14" state="hidden" r:id="rId13"/>
    <sheet name="Đại Minh" sheetId="13" state="hidden" r:id="rId14"/>
    <sheet name="Đại Cường" sheetId="12" state="hidden" r:id="rId15"/>
    <sheet name="Đại An" sheetId="11" state="hidden" r:id="rId16"/>
    <sheet name="Đại Hòa" sheetId="10" state="hidden" r:id="rId17"/>
    <sheet name="Đại Hiệp" sheetId="8" state="hidden" r:id="rId18"/>
    <sheet name="Đất ở đô thị (Nháp)" sheetId="5" state="hidden" r:id="rId19"/>
    <sheet name="Đất ở nông thôn (Tổng)" sheetId="2" r:id="rId20"/>
    <sheet name="Đất SXKD" sheetId="27" r:id="rId21"/>
    <sheet name="Đất TMDV" sheetId="29" r:id="rId22"/>
    <sheet name="Đất nông nghiệp" sheetId="33" r:id="rId23"/>
    <sheet name="Giáp ranh Đà Nẵng" sheetId="30" state="hidden" r:id="rId24"/>
    <sheet name="Giáp ranh Quảng Nam" sheetId="32" state="hidden" r:id="rId25"/>
    <sheet name="Sheet1" sheetId="31" state="hidden" r:id="rId26"/>
  </sheets>
  <externalReferences>
    <externalReference r:id="rId27"/>
  </externalReferences>
  <definedNames>
    <definedName name="_xlnm._FilterDatabase" localSheetId="17" hidden="1">'Đại Hiệp'!$A$4:$F$39</definedName>
    <definedName name="_xlnm._FilterDatabase" localSheetId="0" hidden="1">'Đất ở đô thị'!$A$5:$D$89</definedName>
    <definedName name="_xlnm._FilterDatabase" localSheetId="19" hidden="1">'Đất ở nông thôn (Tổng)'!$A$4:$D$371</definedName>
    <definedName name="_xlnm.Print_Titles" localSheetId="0">'Đất ở đô thị'!$4:$4</definedName>
    <definedName name="_xlnm.Print_Titles" localSheetId="18">'Đất ở đô thị (Nháp)'!#REF!</definedName>
    <definedName name="_xlnm.Print_Titles" localSheetId="19">'Đất ở nông thôn (Tổng)'!$3:$3</definedName>
    <definedName name="_xlnm.Print_Titles" localSheetId="20">'Đất SXKD'!$3:$4</definedName>
    <definedName name="_xlnm.Print_Titles" localSheetId="21">'Đất TMDV'!$3:$4</definedName>
    <definedName name="_xlnm.Print_Titles" localSheetId="23">'Giáp ranh Đà Nẵng'!$3:$4</definedName>
    <definedName name="_xlnm.Print_Titles" localSheetId="24">'Giáp ranh Quảng Nam'!$3:$4</definedName>
  </definedNames>
  <calcPr calcId="144525"/>
</workbook>
</file>

<file path=xl/calcChain.xml><?xml version="1.0" encoding="utf-8"?>
<calcChain xmlns="http://schemas.openxmlformats.org/spreadsheetml/2006/main">
  <c r="C11" i="33" l="1"/>
  <c r="D11" i="33"/>
  <c r="F11" i="33"/>
  <c r="G11" i="33"/>
  <c r="D12" i="33"/>
  <c r="E12" i="33"/>
  <c r="F12" i="33"/>
  <c r="G12" i="33"/>
  <c r="H12" i="32" l="1"/>
  <c r="C12" i="32"/>
  <c r="I12" i="32" s="1"/>
  <c r="H10" i="32"/>
  <c r="C10" i="32"/>
  <c r="I10" i="32" s="1"/>
  <c r="H8" i="32"/>
  <c r="H6" i="32"/>
  <c r="C6" i="32"/>
  <c r="C12" i="30"/>
  <c r="C10" i="30"/>
  <c r="C6" i="30"/>
  <c r="I6" i="32" l="1"/>
  <c r="C8" i="32" l="1"/>
  <c r="I8" i="32" s="1"/>
  <c r="C8" i="30"/>
  <c r="C14" i="31" l="1"/>
  <c r="B14" i="31"/>
  <c r="H12" i="30" l="1"/>
  <c r="H10" i="30"/>
  <c r="H8" i="30"/>
  <c r="H6" i="30"/>
  <c r="I8" i="30" l="1"/>
  <c r="I6" i="30"/>
  <c r="I12" i="30"/>
  <c r="I10" i="30"/>
  <c r="J38" i="5" l="1"/>
  <c r="J36" i="5"/>
  <c r="J35" i="5"/>
  <c r="J32" i="5"/>
  <c r="J31" i="5"/>
  <c r="J30" i="5"/>
  <c r="J28" i="5"/>
  <c r="J29" i="5"/>
  <c r="J20" i="5"/>
  <c r="J21" i="5"/>
  <c r="J22" i="5"/>
  <c r="J23" i="5"/>
  <c r="J24" i="5"/>
  <c r="J25" i="5"/>
  <c r="J26" i="5"/>
  <c r="F38" i="5" l="1"/>
  <c r="L38" i="5" s="1"/>
  <c r="F18" i="24" l="1"/>
  <c r="F17" i="24"/>
  <c r="F16" i="24"/>
  <c r="F15" i="24"/>
  <c r="F14" i="24"/>
  <c r="F13" i="24"/>
  <c r="F11" i="24"/>
  <c r="F10" i="24"/>
  <c r="F9" i="24"/>
  <c r="F8" i="24"/>
  <c r="F31" i="23"/>
  <c r="F30" i="23"/>
  <c r="F29" i="23"/>
  <c r="F28" i="23"/>
  <c r="F27" i="23"/>
  <c r="F26" i="23"/>
  <c r="F24" i="23"/>
  <c r="F23" i="23"/>
  <c r="F22" i="23"/>
  <c r="F21" i="23"/>
  <c r="F18" i="23"/>
  <c r="F17" i="23"/>
  <c r="F16" i="23"/>
  <c r="F15" i="23"/>
  <c r="F14" i="23"/>
  <c r="F13" i="23"/>
  <c r="F12" i="23"/>
  <c r="F11" i="23"/>
  <c r="F10" i="23"/>
  <c r="F9" i="23"/>
  <c r="F8" i="23"/>
  <c r="F7" i="23"/>
  <c r="F20" i="22"/>
  <c r="F19" i="22"/>
  <c r="F18" i="22"/>
  <c r="F16" i="22"/>
  <c r="F15" i="22"/>
  <c r="F14" i="22"/>
  <c r="F12" i="22"/>
  <c r="F11" i="22"/>
  <c r="F10" i="22"/>
  <c r="F9" i="22"/>
  <c r="F8" i="22"/>
  <c r="F19" i="21"/>
  <c r="F17" i="21"/>
  <c r="F16" i="21"/>
  <c r="F14" i="21"/>
  <c r="F13" i="21"/>
  <c r="F11" i="21"/>
  <c r="F10" i="21"/>
  <c r="F9" i="21"/>
  <c r="F8" i="21"/>
  <c r="F18" i="20"/>
  <c r="F17" i="20"/>
  <c r="F16" i="20"/>
  <c r="F15" i="20"/>
  <c r="F14" i="20"/>
  <c r="F13" i="20"/>
  <c r="F12" i="20"/>
  <c r="F11" i="20"/>
  <c r="F9" i="20"/>
  <c r="F8" i="20"/>
  <c r="F16" i="19"/>
  <c r="F15" i="19"/>
  <c r="F14" i="19"/>
  <c r="F13" i="19"/>
  <c r="F12" i="19"/>
  <c r="F11" i="19"/>
  <c r="F10" i="19"/>
  <c r="F8" i="19"/>
  <c r="F23" i="18"/>
  <c r="F22" i="18"/>
  <c r="F20" i="18"/>
  <c r="F18" i="18"/>
  <c r="F16" i="18"/>
  <c r="F14" i="18"/>
  <c r="F13" i="18"/>
  <c r="F12" i="18"/>
  <c r="F11" i="18"/>
  <c r="F10" i="18"/>
  <c r="F9" i="18"/>
  <c r="F8" i="18"/>
  <c r="F30" i="17"/>
  <c r="F28" i="17"/>
  <c r="F27" i="17"/>
  <c r="F26" i="17"/>
  <c r="F25" i="17"/>
  <c r="F24" i="17"/>
  <c r="F23" i="17"/>
  <c r="F21" i="17"/>
  <c r="F20" i="17"/>
  <c r="F18" i="17"/>
  <c r="F17" i="17"/>
  <c r="F16" i="17"/>
  <c r="F15" i="17"/>
  <c r="F14" i="17"/>
  <c r="F13" i="17"/>
  <c r="F12" i="17"/>
  <c r="F11" i="17"/>
  <c r="F10" i="17"/>
  <c r="F9" i="17"/>
  <c r="F8" i="17"/>
  <c r="F24" i="16"/>
  <c r="F22" i="16"/>
  <c r="F21" i="16"/>
  <c r="F20" i="16"/>
  <c r="F19" i="16"/>
  <c r="F17" i="16"/>
  <c r="F16" i="16"/>
  <c r="F14" i="16"/>
  <c r="F13" i="16"/>
  <c r="F12" i="16"/>
  <c r="F11" i="16"/>
  <c r="F10" i="16"/>
  <c r="F9" i="16"/>
  <c r="F8" i="16"/>
  <c r="E24" i="15"/>
  <c r="F24" i="15" s="1"/>
  <c r="E23" i="15"/>
  <c r="F23" i="15" s="1"/>
  <c r="E22" i="15"/>
  <c r="F22" i="15" s="1"/>
  <c r="F20" i="15"/>
  <c r="E19" i="15"/>
  <c r="F19" i="15" s="1"/>
  <c r="F17" i="15"/>
  <c r="F16" i="15"/>
  <c r="F14" i="15"/>
  <c r="E13" i="15"/>
  <c r="F13" i="15" s="1"/>
  <c r="E12" i="15"/>
  <c r="F12" i="15" s="1"/>
  <c r="E11" i="15"/>
  <c r="F11" i="15" s="1"/>
  <c r="F10" i="15"/>
  <c r="E9" i="15"/>
  <c r="F9" i="15" s="1"/>
  <c r="E8" i="15"/>
  <c r="F8" i="15" s="1"/>
  <c r="F30" i="14"/>
  <c r="F29" i="14"/>
  <c r="F28" i="14"/>
  <c r="F26" i="14"/>
  <c r="F25" i="14"/>
  <c r="F24" i="14"/>
  <c r="F22" i="14"/>
  <c r="F21" i="14"/>
  <c r="F20" i="14"/>
  <c r="F19" i="14"/>
  <c r="F17" i="14"/>
  <c r="F16" i="14"/>
  <c r="F15" i="14"/>
  <c r="F14" i="14"/>
  <c r="F13" i="14"/>
  <c r="F12" i="14"/>
  <c r="F10" i="14"/>
  <c r="F9" i="14"/>
  <c r="F8" i="14"/>
  <c r="F36" i="13"/>
  <c r="F35" i="13"/>
  <c r="F34" i="13"/>
  <c r="F33" i="13"/>
  <c r="F32" i="13"/>
  <c r="F30" i="13"/>
  <c r="F29" i="13"/>
  <c r="F28" i="13"/>
  <c r="F27" i="13"/>
  <c r="F26" i="13"/>
  <c r="F25" i="13"/>
  <c r="F24" i="13"/>
  <c r="F23" i="13"/>
  <c r="F22" i="13"/>
  <c r="F21" i="13"/>
  <c r="F19" i="13"/>
  <c r="F18" i="13"/>
  <c r="F17" i="13"/>
  <c r="F16" i="13"/>
  <c r="F14" i="13"/>
  <c r="F13" i="13"/>
  <c r="A13" i="13"/>
  <c r="F12" i="13"/>
  <c r="F10" i="13"/>
  <c r="F9" i="13"/>
  <c r="F8" i="13"/>
  <c r="F23" i="12"/>
  <c r="F22" i="12"/>
  <c r="F20" i="12"/>
  <c r="F19" i="12"/>
  <c r="F18" i="12"/>
  <c r="F17" i="12"/>
  <c r="F15" i="12"/>
  <c r="F14" i="12"/>
  <c r="F11" i="12"/>
  <c r="F10" i="12"/>
  <c r="F9" i="12"/>
  <c r="F8" i="12"/>
  <c r="F26" i="11"/>
  <c r="F25" i="11"/>
  <c r="F24" i="11"/>
  <c r="F23" i="11"/>
  <c r="F22" i="11"/>
  <c r="F20" i="11"/>
  <c r="F19" i="11"/>
  <c r="F18" i="11"/>
  <c r="F17" i="11"/>
  <c r="F15" i="11"/>
  <c r="F14" i="11"/>
  <c r="F13" i="11"/>
  <c r="F12" i="11"/>
  <c r="F10" i="11"/>
  <c r="F9" i="11"/>
  <c r="F8" i="11"/>
  <c r="F20" i="10"/>
  <c r="F19" i="10"/>
  <c r="F18" i="10"/>
  <c r="F17" i="10"/>
  <c r="F15" i="10"/>
  <c r="F14" i="10"/>
  <c r="F13" i="10"/>
  <c r="F12" i="10"/>
  <c r="F11" i="10"/>
  <c r="F10" i="10"/>
  <c r="F9" i="10"/>
  <c r="F8" i="10"/>
  <c r="F23" i="9"/>
  <c r="F22" i="9"/>
  <c r="F20" i="9"/>
  <c r="F19" i="9"/>
  <c r="F18" i="9"/>
  <c r="F16" i="9"/>
  <c r="F15" i="9"/>
  <c r="F14" i="9"/>
  <c r="F12" i="9"/>
  <c r="F11" i="9"/>
  <c r="F10" i="9"/>
  <c r="F9" i="9"/>
  <c r="F8" i="9"/>
  <c r="F39" i="8"/>
  <c r="F38" i="8"/>
  <c r="F37" i="8"/>
  <c r="F36" i="8"/>
  <c r="F35" i="8"/>
  <c r="F34" i="8"/>
  <c r="F33" i="8"/>
  <c r="F32" i="8"/>
  <c r="F31" i="8"/>
  <c r="F29" i="8"/>
  <c r="F28" i="8"/>
  <c r="F27" i="8"/>
  <c r="F26" i="8"/>
  <c r="F25" i="8"/>
  <c r="F24" i="8"/>
  <c r="F23" i="8"/>
  <c r="F22" i="8"/>
  <c r="F21" i="8"/>
  <c r="F19" i="8"/>
  <c r="F18" i="8"/>
  <c r="F17" i="8"/>
  <c r="F16" i="8"/>
  <c r="F15" i="8"/>
  <c r="F13" i="8"/>
  <c r="F12" i="8"/>
  <c r="F11" i="8"/>
  <c r="F10" i="8"/>
  <c r="F9" i="8"/>
  <c r="F8" i="8"/>
  <c r="F9" i="5"/>
  <c r="F11" i="5"/>
  <c r="F12" i="5"/>
  <c r="F13" i="5"/>
  <c r="F14" i="5"/>
  <c r="F16" i="5"/>
  <c r="F17" i="5"/>
  <c r="F18" i="5"/>
  <c r="F20" i="5"/>
  <c r="L20" i="5" s="1"/>
  <c r="F21" i="5"/>
  <c r="L21" i="5" s="1"/>
  <c r="F22" i="5"/>
  <c r="L22" i="5" s="1"/>
  <c r="F23" i="5"/>
  <c r="L23" i="5" s="1"/>
  <c r="F24" i="5"/>
  <c r="L24" i="5" s="1"/>
  <c r="F25" i="5"/>
  <c r="L25" i="5" s="1"/>
  <c r="F26" i="5"/>
  <c r="L26" i="5" s="1"/>
  <c r="F28" i="5"/>
  <c r="L28" i="5" s="1"/>
  <c r="F29" i="5"/>
  <c r="L29" i="5" s="1"/>
  <c r="F30" i="5"/>
  <c r="L30" i="5" s="1"/>
  <c r="F31" i="5"/>
  <c r="L31" i="5" s="1"/>
  <c r="F32" i="5"/>
  <c r="L32" i="5" s="1"/>
  <c r="F35" i="5"/>
  <c r="L35" i="5" s="1"/>
  <c r="F36" i="5"/>
  <c r="L36" i="5" s="1"/>
  <c r="F48" i="5"/>
  <c r="F49" i="5"/>
  <c r="F50" i="5"/>
  <c r="F51" i="5"/>
  <c r="F54" i="5"/>
  <c r="F55" i="5"/>
  <c r="F57" i="5"/>
  <c r="F59" i="5"/>
  <c r="F60" i="5"/>
  <c r="F61" i="5"/>
  <c r="F63" i="5"/>
  <c r="F64" i="5"/>
  <c r="F66" i="5"/>
  <c r="F67" i="5"/>
  <c r="F69" i="5"/>
  <c r="F70" i="5"/>
  <c r="F73" i="5"/>
  <c r="F74" i="5"/>
  <c r="F75" i="5"/>
  <c r="F76" i="5"/>
  <c r="F78" i="5"/>
  <c r="F79" i="5"/>
  <c r="F80" i="5"/>
  <c r="F81" i="5"/>
  <c r="F83" i="5"/>
  <c r="F84" i="5"/>
  <c r="F85" i="5"/>
  <c r="F88" i="5"/>
  <c r="F89" i="5"/>
  <c r="L89" i="5" s="1"/>
  <c r="F91" i="5"/>
  <c r="F8" i="5"/>
  <c r="J91" i="5" l="1"/>
  <c r="L91" i="5"/>
  <c r="L79" i="5"/>
  <c r="J79" i="5"/>
  <c r="J74" i="5"/>
  <c r="L74" i="5"/>
  <c r="L61" i="5"/>
  <c r="J61" i="5"/>
  <c r="J49" i="5"/>
  <c r="L49" i="5"/>
  <c r="L88" i="5"/>
  <c r="J88" i="5"/>
  <c r="L81" i="5"/>
  <c r="J81" i="5"/>
  <c r="J76" i="5"/>
  <c r="L76" i="5"/>
  <c r="L70" i="5"/>
  <c r="J70" i="5"/>
  <c r="L64" i="5"/>
  <c r="J64" i="5"/>
  <c r="J59" i="5"/>
  <c r="L59" i="5"/>
  <c r="L51" i="5"/>
  <c r="J51" i="5"/>
  <c r="L16" i="5"/>
  <c r="J16" i="5"/>
  <c r="L11" i="5"/>
  <c r="J11" i="5"/>
  <c r="J8" i="5"/>
  <c r="L8" i="5"/>
  <c r="L85" i="5"/>
  <c r="J85" i="5"/>
  <c r="L80" i="5"/>
  <c r="J80" i="5"/>
  <c r="J75" i="5"/>
  <c r="L75" i="5"/>
  <c r="L69" i="5"/>
  <c r="J69" i="5"/>
  <c r="J63" i="5"/>
  <c r="L63" i="5"/>
  <c r="L57" i="5"/>
  <c r="J57" i="5"/>
  <c r="L50" i="5"/>
  <c r="J50" i="5"/>
  <c r="J14" i="5"/>
  <c r="L14" i="5"/>
  <c r="J9" i="5"/>
  <c r="L9" i="5"/>
  <c r="L84" i="5"/>
  <c r="J84" i="5"/>
  <c r="L67" i="5"/>
  <c r="J67" i="5"/>
  <c r="J53" i="5"/>
  <c r="L53" i="5"/>
  <c r="L18" i="5"/>
  <c r="J18" i="5"/>
  <c r="J13" i="5"/>
  <c r="L13" i="5"/>
  <c r="L83" i="5"/>
  <c r="J83" i="5"/>
  <c r="L78" i="5"/>
  <c r="J78" i="5"/>
  <c r="J73" i="5"/>
  <c r="L73" i="5"/>
  <c r="L66" i="5"/>
  <c r="J66" i="5"/>
  <c r="J60" i="5"/>
  <c r="L60" i="5"/>
  <c r="L52" i="5"/>
  <c r="J52" i="5"/>
  <c r="L48" i="5"/>
  <c r="J48" i="5"/>
  <c r="L17" i="5"/>
  <c r="J17" i="5"/>
  <c r="L12" i="5"/>
  <c r="J12" i="5"/>
</calcChain>
</file>

<file path=xl/sharedStrings.xml><?xml version="1.0" encoding="utf-8"?>
<sst xmlns="http://schemas.openxmlformats.org/spreadsheetml/2006/main" count="1871" uniqueCount="814">
  <si>
    <t>Vị trí</t>
  </si>
  <si>
    <t>XÃ ĐẠI HIỆP (ĐỒNG BẰNG)</t>
  </si>
  <si>
    <t>ĐƯỜNG ĐT 609B</t>
  </si>
  <si>
    <t>Từ Trạm biến áp 160 KV đến hết nhà ông Phạm Kích đối diện Kiệt lên đập trà cân.</t>
  </si>
  <si>
    <t>Đường lên đập Trà Cân (cao cấp) - Hết nhà bà Mừng đối diện hết nhà ông Huỳnh Lưỡng</t>
  </si>
  <si>
    <t>Kiệt nhà bà Mừng (bà Bảy) – hết nhà ông Tâm đối diện kiệt nhà văn hóa xã</t>
  </si>
  <si>
    <t>Từ nhà ông Đãi đến - Kiệt vào nhà ông Ba (Đó) đối diện hết nhà ông Nguyễn Xá</t>
  </si>
  <si>
    <t>Từ Kiệt nhà ông Ba (Đó) đối diện nhà ông Nguyễn Xá - Ranh giới thị trấn Ái Nghĩa (cả hai bên)</t>
  </si>
  <si>
    <t>Ranh giới Thành phố Đà Nẵng – Hết nhà ông Lê Thiên đối diện nhà ông Nguyễn Hoài Diệu</t>
  </si>
  <si>
    <t>ĐƯỜNG QL 14B MỚI</t>
  </si>
  <si>
    <t>Ngã 3 đường QL 14B mới - Nhà thờ tộc Nguyễn đối diện kiệt nhà ông Nguyễn Khôi</t>
  </si>
  <si>
    <t>Nhà thờ tộc Nguyễn đối diện kiệt nhà ông Nguyễn Khôi - Hết nhà bà Bùi Thị Thạnh trên công ty Chiến Thành</t>
  </si>
  <si>
    <t>Phía Nam đường 14B: từ hết nhà bà Bùi Thị Thạnh - Đường lên đập Trà Cân</t>
  </si>
  <si>
    <t>Phía Bắc đường 14B: từ hết nhà bà Bùi Thị Thạnh - Đường lên đập Trà Cân</t>
  </si>
  <si>
    <t>Đường lên đập Trà Cân-Ranh giới TT Ái Nghĩa</t>
  </si>
  <si>
    <t>CÁC ĐƯỜNG CÒN LẠI</t>
  </si>
  <si>
    <t>Mặt tiền đường bê tông rộng 4,5m đường lên Đập Trà Cân từ ĐT 609B đến QL 14B mới</t>
  </si>
  <si>
    <t>Mặt tiền đường bê tông rộng 4,5m từ QL 14B đến hết nhà máy gạch HTX Đại Hiệp</t>
  </si>
  <si>
    <t>Mặt tiền đường Bê tông 4,5m từ phía bắc UBND xã - Hết đường Bê tông thôn Tích Phú</t>
  </si>
  <si>
    <t>Đường vào Cụm công nghiệp Đồng Mặn</t>
  </si>
  <si>
    <t>Mặt tiền đường Bê tông 4,5m nhà ông Thiên (ĐT 609) - Hết đường Bê tông thôn Đông Phú</t>
  </si>
  <si>
    <t>Đường Bê tông &gt;=3m</t>
  </si>
  <si>
    <t>Kiệt nhà ông Võ Niên sát chợ đường đất rộng &gt;=5m - Nhà văn hoá thôn Phú Trung đối diện hết nhà ông Hạnh</t>
  </si>
  <si>
    <t>Nhà văn hoá thôn Phú Trung đối diện hết nhà ông Hạnh - Hết nhà ông Trần Thu</t>
  </si>
  <si>
    <t>XÃ ĐẠI NGHĨA (ĐỒNG BẰNG)</t>
  </si>
  <si>
    <t>ĐƯỜNG ĐT 609</t>
  </si>
  <si>
    <t xml:space="preserve">Ranh giới TT Ái Nghĩa - Hết ranh giới Phiếm Ái 1 </t>
  </si>
  <si>
    <t>Từ đầu Trường Trần Hưng Đạo - Hết chợ chiều Hoà Mỹ đối diện nhà ông Mai Văn Nĩnh</t>
  </si>
  <si>
    <t>Mương thuỷ lợi - Ranh giới Đại Quang</t>
  </si>
  <si>
    <t>Cầu Vũng Thùng - Ranh giới Đại Quang</t>
  </si>
  <si>
    <t>ĐƯỜNG BÊ TÔNG XM</t>
  </si>
  <si>
    <t>Đường bê tông XM &gt;= 3m</t>
  </si>
  <si>
    <t>Các đường còn lại kể cả đường đất</t>
  </si>
  <si>
    <t>TUYẾN ĐƯỜNG ĐX RỘNG 3,5m BTXM</t>
  </si>
  <si>
    <t>XÃ ĐẠI HOÀ (ĐỒNG BẰNG)</t>
  </si>
  <si>
    <t xml:space="preserve">Ranh giới TT Ái Nghĩa - Đường vào nghĩa trang Đại An </t>
  </si>
  <si>
    <t>Đông đường ĐT 609B (Nghĩa trang) - Đường xuống Giáo Tây</t>
  </si>
  <si>
    <t>Đường xuống Giáo Tây - Đường xuống trường Lê Thị Xuyến</t>
  </si>
  <si>
    <t>Đường xuống trường Lê Thị Xuyến - Ngã 4 Quảng Huế đi Đại Cường</t>
  </si>
  <si>
    <t>Từ ngã 4 Quảng Huế đến hết quán chè ông Minh</t>
  </si>
  <si>
    <t>Từ hết quán chè ông Minh - Ngã 3 Giao Thuỷ đường ra bến đò</t>
  </si>
  <si>
    <t>Từ ngã 3 Giao Thuỷ - Đối diện ươm tơ và hết ươm tơ</t>
  </si>
  <si>
    <t>Ngã 3 Giao Thuỷ - Khu dân cư ra bến đò Giao Thuỷ (phía Đông)</t>
  </si>
  <si>
    <t>Đường Bê tông rộng &gt;= 3m</t>
  </si>
  <si>
    <t>Các đường Bê tông rộng 1,5m</t>
  </si>
  <si>
    <t>XÃ ĐẠI AN (ĐỒNG BẰNG)</t>
  </si>
  <si>
    <t xml:space="preserve">Ranh giới TT Ái Nghĩa - Nghĩa trang Đại An </t>
  </si>
  <si>
    <t>Đối diện đường xuống Giáo Tây - Đối diện đường xuống trường Lê Thị Xuyến</t>
  </si>
  <si>
    <t>Đối diện đường xuống trường Lê Thị Xuyến đối diện nhà Nguyễn Cường - Hết quán cà phê Quang</t>
  </si>
  <si>
    <t>Hết quán cà phê Quang - Đến ngã 3 bến đò Giao Thủy</t>
  </si>
  <si>
    <t>Từ ngã 3 Giao Thuỷ - Bến đò Giao Thuỷ (phía Tây)</t>
  </si>
  <si>
    <t>ĐƯỜNG ĐH3.ĐL</t>
  </si>
  <si>
    <t>Nhà ông Lê Đức Khánh - Hết trường Tiểu học Nguyễn Công Sáu</t>
  </si>
  <si>
    <t xml:space="preserve">Các đường Bê tông rộng 1,5m </t>
  </si>
  <si>
    <t>Các đường còn lại</t>
  </si>
  <si>
    <t>Khu vực trong chợ Quảng Huế</t>
  </si>
  <si>
    <t>XÃ ĐẠI CƯỜNG (ĐỒNG BẰNG)</t>
  </si>
  <si>
    <t>Từ nhà Phan Phước Tân - Ranh giới xã Đại Minh cả 2 bên</t>
  </si>
  <si>
    <t>ĐƯỜNG ĐH6.ĐL</t>
  </si>
  <si>
    <t>Nhà ông Nguyễn Thục (ĐH3.ĐL) - Ranh giới xã Đại Thắng</t>
  </si>
  <si>
    <t>KHU VỰC TRONG CHỢ ĐẠI CƯỜNG</t>
  </si>
  <si>
    <t>Khu vực 2 bên chợ (Phía Đông và phía Tây)</t>
  </si>
  <si>
    <t>Khu vực sau chợ</t>
  </si>
  <si>
    <t>XÃ ĐẠI MINH (ĐỒNG BẰNG)</t>
  </si>
  <si>
    <t xml:space="preserve">ĐƯỜNG ĐH3.ĐL </t>
  </si>
  <si>
    <t>ĐƯỜNG ĐH4.ĐL</t>
  </si>
  <si>
    <t>ĐƯỜNG ĐX</t>
  </si>
  <si>
    <t>Ngã 5 nghĩa trang - Hết nhà bà Én (Khu tái định cư) đối diện nhà ông Lý (ĐX1)</t>
  </si>
  <si>
    <t>Các đường còn lại trong khu dân cư</t>
  </si>
  <si>
    <t>Mặt tiền đường giáp phía Tây chợ Đại Minh</t>
  </si>
  <si>
    <t>ĐẠI THẮNG (ĐỒNG BẰNG)</t>
  </si>
  <si>
    <t>Ranh giới xã Đại Minh - Phòng khám vùng B đối diện hết trường Tiểu học</t>
  </si>
  <si>
    <t>Phòng khám vùng B đối diện hết trường Tiểu học - Mương thoát nước cống cầu Bà Lầu</t>
  </si>
  <si>
    <t xml:space="preserve">Cống cầu Bà Lầu - Bến đò Phú Thuận </t>
  </si>
  <si>
    <t>ĐƯỜNG ĐH5.ĐL</t>
  </si>
  <si>
    <t>Ngã 3 Đại Thắng - Cống số 1</t>
  </si>
  <si>
    <t>Cống số 1- Hết Cụm thuỷ nông đối diện Trường Mẫu giáo (Tiểu học cũ)</t>
  </si>
  <si>
    <t>Cụm thuỷ nông đối diện Trường Mẫu giáo - Cách ngã Tư 3 xã bán kính 50m</t>
  </si>
  <si>
    <t>Ngã Tư 3 xã cách 50m - Giáp Đại Tân (ĐH11.ĐL)</t>
  </si>
  <si>
    <t>Ngã Tư 3 xã cách 50m - Giáp Đại Thạnh (ĐH7.ĐL)</t>
  </si>
  <si>
    <t>Ngã Tư 3 xã cách 50m - Giáp Đại Chánh (ĐH5.ĐL)</t>
  </si>
  <si>
    <t>Ranh giới Đại Cường - Nhà ông Hứa Hai đối diện cả 2 bên</t>
  </si>
  <si>
    <t>Nhà ông Hứa Hai – Cách ĐH4.ĐL 50m</t>
  </si>
  <si>
    <t>Ngã Tư giao nhau (ĐH4.ĐL) cách 50m</t>
  </si>
  <si>
    <t>Đường Bê tông &gt;=2m - &lt;3m</t>
  </si>
  <si>
    <t>Đường đất và Bê tông còn lại</t>
  </si>
  <si>
    <t>KHU VỰC TRONG CHỢ</t>
  </si>
  <si>
    <t>Đường phía Bắc chợ Phú Thuận</t>
  </si>
  <si>
    <t>Đường phía Nam chợ Phú Thuận</t>
  </si>
  <si>
    <t>Đường phía Tây chợ Phú Thuận</t>
  </si>
  <si>
    <t>XÃ ĐẠI PHONG (ĐỒNG BẰNG)</t>
  </si>
  <si>
    <t>Ranh giới xã Đại Minh - Đến hết nhà ông Nguyễn Hữu Long đối diện nhà bà Lê Thị Sang</t>
  </si>
  <si>
    <t>Từ Bưu điện văn hoá xã đối diện UBND xã Đại Phong - Hết trạm Y tế đối diện nhà ông Võ Đức Trung</t>
  </si>
  <si>
    <t>ĐƯỜNG ĐH8.ĐL</t>
  </si>
  <si>
    <t>ĐƯỜNG ĐH11.ĐL</t>
  </si>
  <si>
    <t>Đường Bê tông rộng &gt;=3m</t>
  </si>
  <si>
    <t>Khu vực tiếp giáp chợ Đại Phong</t>
  </si>
  <si>
    <t>XÃ ĐẠI QUANG (MIỀN NÚI)</t>
  </si>
  <si>
    <t>QUỐC LỘ 14B MỚI</t>
  </si>
  <si>
    <t>Đường đất rộng &gt;=4m</t>
  </si>
  <si>
    <t>Các đường đất còn lại</t>
  </si>
  <si>
    <t>ĐƯỜNG VÀO CỤM CÔNG NGHIỆP ĐẠI QUANG</t>
  </si>
  <si>
    <t>Đường vào Công ty Prime Đại Quang</t>
  </si>
  <si>
    <t>XÃ ĐẠI ĐỒNG (MIỀN NÚI)</t>
  </si>
  <si>
    <t>Ranh giới xã Đại Quang - Giáp đường vào Suối Mơ đối diện mương thuỷ lợi (cả 2 bên)</t>
  </si>
  <si>
    <t>Đường vào Suối Mơ – Hết cây xăng Nghĩa Tín (cả 2 bên)</t>
  </si>
  <si>
    <t>Hết cây xăng Nghĩa Tín - Cống phía Đông cà phê Nguyễn Thân, (cả 2 bên)</t>
  </si>
  <si>
    <t>Cà phê Nguyễn Thân (Hà Nha) - Đường ra bãi cát Hà Nha (cả 2 bên)</t>
  </si>
  <si>
    <t>Đối diện đường ra bãi cát Hà Nha - Phía Tây trường Kim Đồng (Phía Bắc đường ĐT 609)</t>
  </si>
  <si>
    <t>Đường ra bãi cát Hà Nha – Đối diện phía Tây trường Kim Đồng (Phía Nam đường ĐT 609)</t>
  </si>
  <si>
    <t>Phía Tây trường kim Đồng - Tây trường Tiểu học Hồ Phước Hậu (Phía Bắc đường ĐT 609)</t>
  </si>
  <si>
    <t>Đối diện phía Tây trường Kim Đồng – Đối diện phía Tây trường Tiểu học Hồ Phước Hậu (Phía Nam đường ĐT 609)</t>
  </si>
  <si>
    <t>Phía Tây trường Tiểu học Hồ Phước Hậu - Cầu chui Hà Nha - Giáp QL 14B mới (cả hai bên)</t>
  </si>
  <si>
    <t>Cầu chui Hà Nha - Hết trường Chu Văn An (cả hai bên)</t>
  </si>
  <si>
    <t>Tây trường Chu Văn An - Ranh giới xã Đại Lãnh (cả hai bên)</t>
  </si>
  <si>
    <t>Ranh giới Đại Quang - Cầu Bàu Dầm</t>
  </si>
  <si>
    <t>Từ cầu Bầu Dầm - Ranh giới xã Đại Hồng</t>
  </si>
  <si>
    <t>Từ ĐT 609 - QL 14B Suối Mơ</t>
  </si>
  <si>
    <t>Từ ĐT 609 - Lâm Tây - QL 14B (Hà Nha - Lâm Tây)</t>
  </si>
  <si>
    <t>Đường Bê tông XM rộng &gt;=3m</t>
  </si>
  <si>
    <t>Đường đất rộng &gt;=3m</t>
  </si>
  <si>
    <t>ĐƯỜNG CỤM CÔNG NGHIỆP</t>
  </si>
  <si>
    <t>Đường vào cụm công nghiệp Đại Đồng</t>
  </si>
  <si>
    <t>XÃ ĐẠI LÃNH (MIỀN NÚI)</t>
  </si>
  <si>
    <t>Ranh giới xã Đại Đồng - Đến nhà ông Nguyễn Thanh Trung thôn Hà Dục Tây</t>
  </si>
  <si>
    <t>Nhà ông Nguyễn Thanh Trung thôn Hà Dục Tây - Hết nhà ông Quách Đăng Vĩnh thôn Hà Dục Tây</t>
  </si>
  <si>
    <t>Nhà ông Quách Đăng Vĩnh thôn Hà Dục Tây - Đến hết nhà bà Trương Thị Sim thôn Hà Dục Tây</t>
  </si>
  <si>
    <t>Tây cầu mới Hà Tân – Giáp ranh giới xã Đại Hưng (Thôn Trúc Hà) cả 2 bên</t>
  </si>
  <si>
    <t>Tây cầu mới - Ngã 3 Thượng Đức (bán kính 50m)</t>
  </si>
  <si>
    <t>Khoảng cách 50m - Đi An Điềm giáp ranh giới Đại Hưng + Giáp ranh giới xã Đại Sơn</t>
  </si>
  <si>
    <t>Khu vực tiếp giáp chợ Đại Lãnh</t>
  </si>
  <si>
    <t>XÃ ĐẠI HƯNG (MIỀN NÚI)</t>
  </si>
  <si>
    <t xml:space="preserve">Ranh giới xã Đại Lãnh – Giáp An Điềm </t>
  </si>
  <si>
    <t>Ranh giới xã Đại Lãnh - Cầu Trúc Hà</t>
  </si>
  <si>
    <t>Cầu Trúc Hà – Nhà ông Võ Chín thôn Mậu Lâm</t>
  </si>
  <si>
    <t>Nhà ông Võ Chín thôn Mậu Lâm – Sân bóng thôn Thạnh Đại</t>
  </si>
  <si>
    <t>Các đường Bê tông còn lại</t>
  </si>
  <si>
    <t>XÃ ĐẠI SƠN (MIỀN NÚI)</t>
  </si>
  <si>
    <t>ĐƯỜNG ĐH 12.ĐL</t>
  </si>
  <si>
    <t>XÃ ĐẠI THẠNH (MIỀN NÚI)</t>
  </si>
  <si>
    <t>ĐƯỜNG ĐH7.ĐL</t>
  </si>
  <si>
    <t>Ranh giới xã Đại Thắng - Đường vào nghĩa trang</t>
  </si>
  <si>
    <t>Nghĩa trang - Trạm Y tế</t>
  </si>
  <si>
    <t>Trạm Y tế - Hết nhà ông Huỳnh Ngọc Lanh</t>
  </si>
  <si>
    <t>Hết nhà ông Huỳnh Ngọc Lanh - Đông Khe Tân</t>
  </si>
  <si>
    <t xml:space="preserve">Chợ - ĐX1 </t>
  </si>
  <si>
    <t>Ngã 3 chợ Bến Dầu bán kính 100m</t>
  </si>
  <si>
    <t>Từ ĐX1 - Ranh giới xã Đại Chánh</t>
  </si>
  <si>
    <t>XÃ ĐẠI CHÁNH (MIỀN NÚI)</t>
  </si>
  <si>
    <t>ĐƯỜNG ĐH9.ĐL</t>
  </si>
  <si>
    <t>Ranh giới xã Đại Tân - Cổng chào nhà Võ Năm đối diện nhà ông Đoàn Chuốt</t>
  </si>
  <si>
    <t>Cống thuỷ lợi nhà ông Lê Nhật Quý - Ngã 3 Gò Đu</t>
  </si>
  <si>
    <t>Ngã 3 Gò Đu - Trạm thuỷ nông Khe Tân</t>
  </si>
  <si>
    <t>ĐƯỜNG ĐH10.ĐL</t>
  </si>
  <si>
    <t>Ngã 3 trường Lê Lợi - UBND xã</t>
  </si>
  <si>
    <t>Các đường còn lại trong xã</t>
  </si>
  <si>
    <t>XÃ ĐẠI TÂN (MIỀN NÚI)</t>
  </si>
  <si>
    <t>Ranh giới giáp xã Đại phong đến ngã 3 chợ Mới 50m (ĐH11.ĐL)</t>
  </si>
  <si>
    <t>Ranh giới giáp xã Đại Thắng đến cách ngã 3 chợ 50m (ĐH11.ĐL)</t>
  </si>
  <si>
    <t>Ranh giới giáp xã Đại Thắng đến giáp xã Đại Chánh (ĐH5.ĐL)</t>
  </si>
  <si>
    <t>Cách ngã 3 chợ 50m - nhà ông Trịnh Dũng (Qua xã)</t>
  </si>
  <si>
    <t>Nhà ông Trịnh Dũng - Cầu Tây thôn Nam Phước</t>
  </si>
  <si>
    <t>Cầu Tây thôn Nam Phước - Cách ngã 3 Truông Chẹt 200m</t>
  </si>
  <si>
    <t>Cách ngã 3 Truông Chẹt 200m - Giáp xã Đại Chánh</t>
  </si>
  <si>
    <t>Ngã 3 chợ Đại Tân bán kính 50m</t>
  </si>
  <si>
    <t xml:space="preserve">Các đường Bê tông rộng &gt;=3m </t>
  </si>
  <si>
    <t>XÃ ĐẠI HỒNG (MIỀN NÚI)</t>
  </si>
  <si>
    <t>Cầu Hà Nha - Hợp tác xã nông nghiệp đối diện nhà ông Hứa Hậu</t>
  </si>
  <si>
    <t>Hợp tác xã nông nghiệp đối diện nhà ông Hứa hậu - Cầu Khe Hóc Hòa Hữu Đông</t>
  </si>
  <si>
    <t>Cầu Khe Hóc ranh giới thôn Hòa Hữu Đông – Ranh giới Nhà ông Bùi Phi thôn Hòa Hữu tây</t>
  </si>
  <si>
    <t>Nhà ông Bùi Phi thôn Hòa Hữu tây – Giáp xã Đại Sơn</t>
  </si>
  <si>
    <t>CÁC ĐƯỜNG KHÁC</t>
  </si>
  <si>
    <t>Các đường Bê tông rộng &gt;=3m</t>
  </si>
  <si>
    <t>Đường Bê tông 3m từ cầu Hà Nha - Cầu Ông Quỳnh (ĐX)</t>
  </si>
  <si>
    <t>Đường vào công ty may Huy Thành (chợ Đại Hồng cũ)</t>
  </si>
  <si>
    <t>A</t>
  </si>
  <si>
    <t>B</t>
  </si>
  <si>
    <t>C</t>
  </si>
  <si>
    <t>D</t>
  </si>
  <si>
    <t>E</t>
  </si>
  <si>
    <t>Ranh giới xã Đại Hiệp – Đông Cầu Chính Cửu</t>
  </si>
  <si>
    <t>ĐƯỜNG KHU DÂN CƯ ĐÔ THỊ NAM</t>
  </si>
  <si>
    <t>ĐƯỜNG ĐH1.ĐL</t>
  </si>
  <si>
    <t>ĐƯỜNG ĐH2.ĐL</t>
  </si>
  <si>
    <t>Phía Bắc Cầu Ái Nghĩa đến giáp nhà Ông Lê Cang</t>
  </si>
  <si>
    <t>Đường Bê tông rộng từ 2m - &lt; 3m</t>
  </si>
  <si>
    <t>Đường đất &gt;= 4m</t>
  </si>
  <si>
    <t>F</t>
  </si>
  <si>
    <t>ĐƯỜNG TRONG CHỢ ÁI NGHĨA</t>
  </si>
  <si>
    <t>Đường Bắc chợ Ái Nghĩa - Hết nhà ông Lê Cang đối diện nhà thờ tộc Ngô Đắc</t>
  </si>
  <si>
    <t>Đường Nam chợ Ái Nghĩa - Hết nhà ông Văn Quý Nam + Giáp nhà ông Phạm Trì</t>
  </si>
  <si>
    <t>Đường Nam chợ Ái Nghĩa từ hiệu vàng Kim Thoa - Giáp nhà ông Phạm Trì vào chợ phụ</t>
  </si>
  <si>
    <t>G</t>
  </si>
  <si>
    <t>ĐƯỜNG QUỐC LỘ 14B MỚI</t>
  </si>
  <si>
    <t>Ranh giới Đại Hiệp - Ranh giới Đại Nghĩa (cả hai bên)</t>
  </si>
  <si>
    <t>Đường Bê tông &lt;=2,5m</t>
  </si>
  <si>
    <t>Các đường đất còn lại &gt;= 4m</t>
  </si>
  <si>
    <t>Ranh giới xã Đại Lãnh - Giáp khu du lịch thôn Thái Sơn</t>
  </si>
  <si>
    <t>Ngã tư giao nhau 50m – giáp ĐH5 ĐL Đại Thạnh</t>
  </si>
  <si>
    <t>Khe Đá Nhảy ranh giới xã Đại Phong – Cầu Khe Hóc Chùa Ngọc Thạch</t>
  </si>
  <si>
    <t>Cầu Khe Hóc Chùa Ngọc Thạch – Cây Xăng Đại Hồng đoạn đối nối QL14B</t>
  </si>
  <si>
    <t>Ranh giới Đại Cường - Cống thuỷ lợi qua đường ( cả 2 bên)</t>
  </si>
  <si>
    <t>Nhà ông Hảo – Nhà ông Tám Khả</t>
  </si>
  <si>
    <t>Hết nhà thờ tộc Hồ - Trạm Biến áp ( cả 02 bên)</t>
  </si>
  <si>
    <t>Trạm Biến áp - Ranh giới xã Đại Thắng ( cả 02 bên)</t>
  </si>
  <si>
    <t>Quán Thanh Long - Ngã 5 nghĩa trang (ĐX1) ( cả 02 bên)</t>
  </si>
  <si>
    <t>Ngã ba Nhà ông Thanh – Đại Phong ( đường làng nghề trống Lâm Yên) đường 7m, BTXM ( cả 02 bên)</t>
  </si>
  <si>
    <t>Đối diện nhà ông Nguyễn Trí – giáp ranh giới xã Đại Tân</t>
  </si>
  <si>
    <t>Ngã 4 mới Đông Gia- Phía Nam thôn Phước Bình đối diện nhà ông Cường (ĐX2) ( cả 02 bên)</t>
  </si>
  <si>
    <t>Ngã 5 nghĩa trang - Bầu Sen giáp ĐH 104 (ĐX4)  (Cả 02 bên)</t>
  </si>
  <si>
    <t>Mặt tiền đường giáp phía Nam, phía Đông chợ Đại Minh</t>
  </si>
  <si>
    <t>Tân Đợi - Giáp QL14B (đường bê tông rộng 3,5m), cả 2 bên</t>
  </si>
  <si>
    <t>Đầu gò - Thác cạn (đường đất rộng 3m)</t>
  </si>
  <si>
    <t>Các đường bê tông rộng 2-3m thuộc thôn Hội Khách Đông; Hội Khách Tây - Tân Đợi</t>
  </si>
  <si>
    <t>-</t>
  </si>
  <si>
    <t>Cổng chào nhà Võ Năm - Ngã 3 đường qua Đại Thạnh</t>
  </si>
  <si>
    <t>Ngã 3 đường qua Đại Thạnh- Cống thuỷ lợi nhà ông Lê Nhật Quý</t>
  </si>
  <si>
    <t>Ngã 3 UBND xã - Khu văn hóa thôn Thạnh Phú</t>
  </si>
  <si>
    <t>Khu văn hóa thôn Thạnh Phú - Khe đá Chồng Ranh giới xã Đại Tân</t>
  </si>
  <si>
    <t>Ngã 4 Đại Minh (Giáp ĐH3.ĐL) - Ranh giới Quán Thanh Long (cả 02 bên)</t>
  </si>
  <si>
    <t>Phía Tây Bàu Trai - Đại Thắng (cả 2 bên)</t>
  </si>
  <si>
    <t>Từ Xưởng cưa ông Vĩ - Nhà ông Nga, cả 2 bên (đường BTXM rộng 4m)</t>
  </si>
  <si>
    <t>Ngã 3 Truông Chẹt - Mương thuỷ lợi, cả hai bên</t>
  </si>
  <si>
    <t>Mương thuỷ lợi - Ranh giới xã Đại Tân, cả hai bên</t>
  </si>
  <si>
    <t>Ngã 4 Bình Dân (Giáp ĐH3.ĐL) - Mương thuỷ lợi, cả hai bên</t>
  </si>
  <si>
    <t>Mương thuỷ lợi - Ranh giới xã Đại Tân,cả hai bên</t>
  </si>
  <si>
    <t xml:space="preserve">Các đường còn lại </t>
  </si>
  <si>
    <t>Sân bóng thôn Thạnh Đại – Hết An Điềm</t>
  </si>
  <si>
    <t>Hết nhà Thu Hà đối diện phía Nam nhà ông Nguyễn Văn Tám - Phía Bắc Cầu Phốc (cả hai bên)</t>
  </si>
  <si>
    <t>Từ nhà ông Diệu (ĐT609) đến nhà ông Giác (QL14B)</t>
  </si>
  <si>
    <t>Đường Bê tông 3,5m</t>
  </si>
  <si>
    <t>Đường Bê tông 3m</t>
  </si>
  <si>
    <t>TUYẾN ĐƯỜNG LIÊN THÔN</t>
  </si>
  <si>
    <t>Ngã 3 Quảng Huế - Hết nhà ông Nguyễn Hữu Chương</t>
  </si>
  <si>
    <t>Hết trường Tiểu học Nguyễn Công Sáu - Nhà ông Phan Cược cả 2 bên</t>
  </si>
  <si>
    <t>Hết nhà ông Phan Cược - Ranh giới xã Đại Cường</t>
  </si>
  <si>
    <t>Ranh giới xã Đại Nghĩa - Phía đông Cầu Quan Âm</t>
  </si>
  <si>
    <t>Phía đông Cầu Quan Âm - Phía đông đường vào Song Bình đối diện phía đông đường kiệt nhà ông Quốc</t>
  </si>
  <si>
    <t>Tây đường vào Sông Bình - Phía Đông đường vào Hố Bà Thai hết nhà ông Anh (cà fê)</t>
  </si>
  <si>
    <t xml:space="preserve">Ngã 3 Gò Đu - Cầu Vũng tròn Đại Tân </t>
  </si>
  <si>
    <t>Các đường Bê tông&gt;=3m</t>
  </si>
  <si>
    <t>Từ ĐH 11 đi cầu đá chồng Đại Chánh (ĐH10)</t>
  </si>
  <si>
    <t>Ranh giới Phiếm Ái 2 – Đầu Trường Trần Hưng Đạo đối diện hết nhà ông Phúc</t>
  </si>
  <si>
    <t>Đường Bê tông rộng &gt;=2m, &lt;3m</t>
  </si>
  <si>
    <t>Đường Bê tông còn lại</t>
  </si>
  <si>
    <t>Đường mới dọc bờ kè phía Đông sông Ái Nghĩa (Đường bê tông rộng 5,5 m)</t>
  </si>
  <si>
    <t>Trạm Y tế đối diện nhà ông Võ Đức Trung - phía Đông Cầu Lừ cả 2 bên</t>
  </si>
  <si>
    <t>Phía Tây Cầu Lừ - Cánh ngã ba Đại Phong đi Truông chẹt 50m về hướng Đông</t>
  </si>
  <si>
    <t>Khu tái định cư nhà nghỉ chuyên gia Grzobetket Việt Nam (07 hộ)</t>
  </si>
  <si>
    <t>Từ Ranh giới xã Đại Lãnh đến Cầu khe ông Ngữ (cả hai bên)</t>
  </si>
  <si>
    <t>Từ Cầu khe ông Ngữ đến hết khu Trài dân Bãi Quả (bao gồm đường BT rộng 3m và đường đất rộng 6m)</t>
  </si>
  <si>
    <t>Giáp bê tông Tân Đợi - Khu tái định cư thôn Tam Hiệp (bê tông rộng 3m)</t>
  </si>
  <si>
    <t>Đoạn QL 14B mới từ ranh giới xã Đại Hồng- Hết khu trài dân</t>
  </si>
  <si>
    <t>Đoạn QL 14B mới từ Hết khu trài dân- Ranh giới huyện Nam Giang (Vùng nhiễu xạ )</t>
  </si>
  <si>
    <t>Hết Chợ chiều Hoà Mỹ - Mương thuỷ lợi Đại Phú</t>
  </si>
  <si>
    <t>Ranh giới T.T Ái Nghĩa - đầu đường vào nhà máy gạch Tuynen Thanh Ninh</t>
  </si>
  <si>
    <t>Hết Ngã tư Thanh Vân - Hết mương thuỷ lợi cả 2 bên</t>
  </si>
  <si>
    <t>Ranh giới xã Đại An - Hết Ngã tư Thanh Vân, cả 2 bên</t>
  </si>
  <si>
    <t>Hết mương thuỷ lợi - Hết nhà ông Nguyễn Thế Luyện, cả hai bên</t>
  </si>
  <si>
    <t xml:space="preserve">Đường Bê tông NT trong xã &lt;3m </t>
  </si>
  <si>
    <t>ĐƯỜNG GTNT</t>
  </si>
  <si>
    <t xml:space="preserve">Đường Bê tông NT trong xã &gt;=3m </t>
  </si>
  <si>
    <t>Đường bê tông XM &lt; 3m&gt;=2m</t>
  </si>
  <si>
    <t>Mương thuỷ lợi - Hết nhà ông Hảo, cả hai bên.</t>
  </si>
  <si>
    <t>Từ nhà ông Nguyễn Hữu Long đối diện nhà bà Lê Thị Sang - Hết Nhà ông Nguyễn viết Dũng đối diện nhà ông Lê Bốn</t>
  </si>
  <si>
    <t>Từ Hết Nhà ông Nguyễn viết Dũng đối diện nhà ông Lê Bốn - Hết Bưu điện văn hoá xã đối diện UBND xã Đại Phong</t>
  </si>
  <si>
    <t xml:space="preserve">Tây đường vào Hố Bà Thai – Hết Hợp tác xã DVTH Đại Quang đối diện phía đông đường kiệt nhà ông Lộc </t>
  </si>
  <si>
    <t>Hết Hợp tác xã DVTH Đại Quang - Hết nhà bà Hồng đường vào làng mới Phương Trung đối diện hết nhà bà Xinh</t>
  </si>
  <si>
    <t>Tây nhà ông Nguyễn Bốn - Ranh giới xã Đại Đồng</t>
  </si>
  <si>
    <t>Ranh giới xã Đại Nghĩa - Hết nhà máy sấy cá Đại Hòa</t>
  </si>
  <si>
    <t>Hết nhà máy sấy cá Đại Hòa - Ranh giới xã Đại Đồng (Kể cả khu Công nghiệp)</t>
  </si>
  <si>
    <t>Đường nội thị Khu tái định cư khu 2 (bê tông rộng 4,5)</t>
  </si>
  <si>
    <t>Đường vào khu hành chính số 2 (khu 7)</t>
  </si>
  <si>
    <t>Tây cầu Ái Nghĩa - đi kiệt ông Trần Phương - Đường vào chợ nhà ông Trương Đức Ngọc (cả 2 bên)</t>
  </si>
  <si>
    <t xml:space="preserve">Phía Tây cây xăng dầu đối diện sửa xe Thành Đạt – Kiệt Xuân An đối diện kiệt nhà thờ Nguyễn Đức (cả hai bên)                      </t>
  </si>
  <si>
    <t>Cống khu 1 - Giáp ranh giới xã Đại Nghĩa (cả hai bên)</t>
  </si>
  <si>
    <t>Đường nội thị Bến xe nhà ông Lê Tùng đối diện nhà ông Nguyễn Sáu đi hết nhà ông Nguyễn Tân(đường bê tông rộng 6m)</t>
  </si>
  <si>
    <t>Phía Nam đường vào cụm CN Khu 5 - Hết quán Văn Một đối diện hết nhà hàng Phú Mỹ Hương (cả hai bên)</t>
  </si>
  <si>
    <t>Nam cầu Phốc - Giáp ranh giới xã Đại Hoà (cả hai bên)</t>
  </si>
  <si>
    <t>Ranh giới Điện Hồng – Hết nhà ông Trần Viết Hóa (kiệt vào nhà nghỉ Đồng Xanh)</t>
  </si>
  <si>
    <t>Từ Nhà bà Lê Thị Đáo đối diện nhà ông Lê Văn Đắc – Phía Đông Cầu Ái Nghĩa (cả 2 bên).</t>
  </si>
  <si>
    <t>Đường  bê tông rộng 10,5 m</t>
  </si>
  <si>
    <t>Đường bê tông rộng 7,5 m</t>
  </si>
  <si>
    <t>Đường bê tông rộng 5,5 m</t>
  </si>
  <si>
    <t>Kiệt bà Đờn đối diện kiệt quán Về Nguồn  - Cống khu 1 (cả 2 bên)</t>
  </si>
  <si>
    <t>Quán Karaoke Ising đối diện nhà ông Lê Thanh Hải – Đi hết nhà Trần Đình Sáu đối diện nhà ông Nguyễn Đình Long (cổng chính trường Lương Thúc Kỳ)</t>
  </si>
  <si>
    <t>Nam quán Văn Một đối diện kiệt nhà hàng Phú Mỹ Hương - Cống ngã tư đối diện (cả 2 bên)</t>
  </si>
  <si>
    <t>Phía Nam Cống ngã tư (hướng Tây nhà ông Phan Tá Ẩn) - Hết nhà Thu Hà đối diện nhà ông Nguyễn Văn Tám (cả hai bên)</t>
  </si>
  <si>
    <t>Kiệt nhà ông Thọ (bún) - nhà ông Phạm Trì đến giáp nhà ông Lê Viết Nho đối diện giáp hiệu vàng Kim Cang</t>
  </si>
  <si>
    <t>Đầu đường vào nhà máy gạch Tuynen Thanh Ninh- Cầu Vũng Thùng</t>
  </si>
  <si>
    <t>Ngã 5 nghĩa trang - Hết nhà ông Hùng Phít (ĐX5) đối diện nhà ông Ngô Xuân Thọ (cả hai bên)</t>
  </si>
  <si>
    <t>Nhà ông Nguyễn Năm thôn Đại An đối diện trường THCS Nguyễn Huệ - Đông cầu mới Hà Tân và Đông cầu cũ Hà Tân (cả 2 bên)</t>
  </si>
  <si>
    <t>Cách ngã ba Đại Phong đi Truông chẹt 50m về hướng Đông - Giáp ranh giới xã Đại Hồng, cả hai bên</t>
  </si>
  <si>
    <t>Trường Lê Quý Đôn đối diện nhà ông Trần Đình Hạnh ( cả 02 bên) - Ranh giới xã Đại Phong</t>
  </si>
  <si>
    <t>Ngã 4 Đại Minh ( Giáp ĐH3.ĐL) - Đến hết cống Xi phông ( cả 02 bên)</t>
  </si>
  <si>
    <t>Cống Xi phông - Hết nhà thờ tộc Hồ đối diện nhà ông Hồ Cận ( cả 02 bên)</t>
  </si>
  <si>
    <t>Đường ĐT 609 chợ Hoà Mỹ -  Thôn Nghĩa Tây - Nghĩa Tân</t>
  </si>
  <si>
    <t>Từ đường QL 14B cũ đối diện UBND xã - Thôn Đức Hoà - Đại Lợi, Đại An</t>
  </si>
  <si>
    <t>Từ đường vào nghĩa trang Đại An cũ - Đối diện đường xuống Giáo Tây</t>
  </si>
  <si>
    <t>Nhà bà Én , đối diện nhà ông Lý – Hói ông Minh ( cả 02 bên)</t>
  </si>
  <si>
    <t>Từ Kiệt vào nhà nghỉ Đồng Xanh - đi Kiệt nhà ông Lê Phước Độ đối diện hết nhà bà Mai Thị Hợi</t>
  </si>
  <si>
    <t>Giáp nhà ông Phan Tá Trung đối diện hết nhà ông Lê Văn Bích - Giáp nhà ông Trần Quốc Khánh đối diện giáp nhà ông Trần Văn Kiển  (cả 2 bên).</t>
  </si>
  <si>
    <t>Từ nhà ông Trần Quốc Khánh đối diện hết nhà ông Trần Văn Kiển - Kiệt nhà bà Huỳnh Thị Ái Liên đối diện hết nhà ông Nguyễn Thành Long (cả 2 bên)</t>
  </si>
  <si>
    <t>Từ ngã 3 trường Nguyễn Trãi - Đến đường Quốc lộ 14B mới (cả 2 bên)</t>
  </si>
  <si>
    <t>ĐƯỜNG ĐH13</t>
  </si>
  <si>
    <t>ĐƯỜNG ĐH12</t>
  </si>
  <si>
    <t>Đường bê tông rộng 4m (khu đấu giá phía sau trường Hứa Tạo)</t>
  </si>
  <si>
    <t>Nhà bà Trương Thị Sim thôn Hà Dục Tây–Hết nhà ông Nguyễn Năm thôn Đại An đối diện trường THCS Nguyễn Huệ</t>
  </si>
  <si>
    <t>Phía Nam cầu Hòa Đông-phía Bắc đường Cụm CN khu 5 (cả hai bên)</t>
  </si>
  <si>
    <t>Tây Cầu Chính Cửu–Giáp Ngã 3 trường Nguyễn Trãi (kiệt nhà Võ Đức Thành và đối diện kiệt nhà ông Lê Viết Tâm)</t>
  </si>
  <si>
    <t>TT</t>
  </si>
  <si>
    <t>1</t>
  </si>
  <si>
    <t>Nhà ông Sang (Sửa xe) đối diện nhà ông Tám Khả - nhà ông Châu Văn Bốn đối diện hết nhà ông Ngô Hà</t>
  </si>
  <si>
    <t>Nhà ông Châu Văn Bốn đối diện hết nhà ông Ngô Hà - Trường Lê Quý Đôn đối diện nhà ông Trần Đình Hạnh</t>
  </si>
  <si>
    <t>Nhà ông Sang (Sửa xe) đối diện nhà ông Tám Khả - Cả 02 đường trường Lê Quý Đôn, cụ thể:</t>
  </si>
  <si>
    <t>Kiệt nhà ông Phạm Giang đối diện cửa xăng dầu - ngã ba Ái Nghĩa - Hết nhà ông Trương Đình Hoàng (Hạnh) đối diện cửa xăng dầu (cả 2 bên), cụ thể:</t>
  </si>
  <si>
    <t>Kiệt nhà ông Phạm Giang đối diện cửa xăng dầu đến kiệt nhà ông Lanh đối diện hết nhà ông Trần Sáu.</t>
  </si>
  <si>
    <t>Kiệt nhà ông Lanh đối diện hết nhà ông Trần Sáu - Ngã ba thị trấn Ái Nghĩa - Hết nhà ông Trương Đình Hoàng (Hạnh) đối diện cửa hàng xăng dầu cả 2 bên.</t>
  </si>
  <si>
    <t>I.</t>
  </si>
  <si>
    <t>II.</t>
  </si>
  <si>
    <t>Tên đường phố/Ranh giới đoạn đường phố</t>
  </si>
  <si>
    <t>Từ đường ĐT609 - hết nhà ông Nguyễn Văn Trung</t>
  </si>
  <si>
    <t>2</t>
  </si>
  <si>
    <t>Kênh thủy lợi nhà ông Lê Xuân Vinh đối diện kiệt nhà ông Đoàn Tín-Đi hết nhà ông Huỳnh Đang đối diện nhà ông Lê Hiểu</t>
  </si>
  <si>
    <t>Từ nhà ông Nguyễn Cấp đối diện nhà ông Nguyễn Văn Ánh - Đi cống ngoại thương</t>
  </si>
  <si>
    <t>Từ nam cầu Ngoại thương - Đi kiệt nhà ông Phan Tâm đối diện hết nhà ông Khánh</t>
  </si>
  <si>
    <t>Kiệt nhà ông Nguyễn Đức đối diện nhà xe Việt Tuyết - Đi kiệt xăng dầu đối diện nhà ông Trần Hòa (cả 2 bên)</t>
  </si>
  <si>
    <t>H</t>
  </si>
  <si>
    <t>K</t>
  </si>
  <si>
    <t>ĐƯỜNG NỘI THỊ KHU DÂN CƯ KHU 3</t>
  </si>
  <si>
    <t>Đường bê tông 5,5m</t>
  </si>
  <si>
    <t>Đường Bê tông rộng &gt;=3m còn lại gồm: Khu 1, khu 4, khu 5, khu 6, khu Nghĩa Nam, Hoán Mỹ, Ái Mỹ, Giáo Đông, Trung An, Hòa An.</t>
  </si>
  <si>
    <t xml:space="preserve">Đường Bê tông rộng &gt;=3m </t>
  </si>
  <si>
    <t>Đường Bê tông rộng từ 2m - &lt; 3m còn lại gồm: Khu 1, khu 4, khu 5, khu 6, khu Nghĩa Nam, Hoán Mỹ, Ái Mỹ, Giáo Đông, Trung An, Hòa An.</t>
  </si>
  <si>
    <t>Đường Bê tông rộng &gt;=3m, gồm Khu 2, khu 3, khu 7, khu 8</t>
  </si>
  <si>
    <t>Đường Bê tông rộng từ 2m - &lt; 3m, gồm Khu 2, khu 3, khu 7, khu 8</t>
  </si>
  <si>
    <t>Các đường Bê tông còn lại, gồm khu 2, khu 3, khu 7, khu 8</t>
  </si>
  <si>
    <t>Các đường Bê tông còn lại, gồm Khu 1, khu 4, khu 5, khu 6, khu Nghĩa Nam, khu Hoán Mỹ, khu Ái Mỹ, khu Giáo Đông, khu Trung An, khu Hòa An</t>
  </si>
  <si>
    <t>Các đường đất còn lại, gồm Khu 1, khu 4, khu 5, khu 6, khu Nghĩa Nam, khu Hoán Mỹ, khu Ái Mỹ, khu Giáo Đông, khu Trung An, khu Hòa An</t>
  </si>
  <si>
    <t>Các đường đất còn lại, gồm khu 2, khu 3,  khu7, khu 8</t>
  </si>
  <si>
    <t>Hết nhà bà Hồng đường vào làng mới Phương Trung đối diện hết nhà bà Xinh - Kiệt phía Đông nhà ông Nguyễn Bốn đối diện hết nhà ông Phúc</t>
  </si>
  <si>
    <t>Đường từ ĐT 609 vào Nhà nghỉ chuyên gia Đức</t>
  </si>
  <si>
    <t>Đường từ ĐT 609 lên Trường Trần Phú - Nhà ông Trần Thu</t>
  </si>
  <si>
    <t>Đường từ ĐT 609 vào nhà máy gạch Đại Hiệp</t>
  </si>
  <si>
    <t>ĐƯỜNG ĐH14</t>
  </si>
  <si>
    <t>Cổng nghĩa trang liệt sĩ xã Đại Lãnh đến giáp ranh giới thôn Chấn Sơn, xã Đại Hưng</t>
  </si>
  <si>
    <t>Giáp bê tông rộng 3m Tân Đợi -Đồng Chàm đến hết thôn Tam Hiệp</t>
  </si>
  <si>
    <t>*</t>
  </si>
  <si>
    <t>Từ ngã 4 Quảng Huế - Hết quán cà phê Quang</t>
  </si>
  <si>
    <t>Kiệt nhà bà Xanh đối diện hết nhà ông Nguyễn Thành Long–Giáp nhà bà Lê Thị Đáo đối diện hết nhà ông Phan Tá Ẩn (cả 2 bên)</t>
  </si>
  <si>
    <t>Đường đất &gt;= 4m gồm khu 2, khu 3,  khu7, khu 8</t>
  </si>
  <si>
    <t>Đường đất &gt;= 4m, gồm Khu 1, khu 4, khu 5, khu 6, khu Nghĩa Nam, khu Hoán Mỹ, khu Ái Mỹ, khu Giáo Đông, khu Trung An, khu Hòa An</t>
  </si>
  <si>
    <t>-Nhà ông Nguyễn Thục (ĐH3.ĐL) - hết nhà bà Sáu Nghiệp, cả hai bên</t>
  </si>
  <si>
    <t>-Hết nhà bà Sáu Nghiệp, cả hai bên - Ranh giới xã Đại Thắng</t>
  </si>
  <si>
    <t xml:space="preserve">Đường Bê tông NT trong xã &gt;=5m </t>
  </si>
  <si>
    <t>Ngã 3 Truông Chẹt bán kính 200m</t>
  </si>
  <si>
    <t>ĐẤT Ở NÔNG THÔN TRÊN ĐỊA BÀN HUYỆN ĐẠI LỘC</t>
  </si>
  <si>
    <t>- Ranh giới Đại Hiệp - hết nhà máy chế biến bột cá và thức ăn gia súc (Công ty TNHH Chế biến thủy sản Thành Công Đại Lộc) cả 2 bên</t>
  </si>
  <si>
    <t>- Hét nhà máy chế biến bột cá và thức ăn gia súc (Công ty TNHH Chế biến thủy sản Hải Thành Công Đại Lộc) - ranh giới Đại Nghĩa cả 2 bên</t>
  </si>
  <si>
    <t>Đơn giá QĐ48 (đ/m2)</t>
  </si>
  <si>
    <t>Hệ số QĐ 01 (K)</t>
  </si>
  <si>
    <t>Đơn giá QĐ 30 x QĐ 01 (đ/m2)</t>
  </si>
  <si>
    <t>3 = 1 x 2</t>
  </si>
  <si>
    <r>
      <t>CÁC ĐƯỜNG</t>
    </r>
    <r>
      <rPr>
        <sz val="13"/>
        <rFont val="Times New Roman"/>
        <family val="1"/>
      </rPr>
      <t xml:space="preserve"> C</t>
    </r>
    <r>
      <rPr>
        <b/>
        <sz val="13"/>
        <rFont val="Times New Roman"/>
        <family val="1"/>
      </rPr>
      <t>ÒN</t>
    </r>
    <r>
      <rPr>
        <sz val="13"/>
        <rFont val="Times New Roman"/>
        <family val="1"/>
      </rPr>
      <t xml:space="preserve"> L</t>
    </r>
    <r>
      <rPr>
        <b/>
        <sz val="13"/>
        <rFont val="Times New Roman"/>
        <family val="1"/>
      </rPr>
      <t>ẠI</t>
    </r>
  </si>
  <si>
    <t>I</t>
  </si>
  <si>
    <t>II</t>
  </si>
  <si>
    <t>III</t>
  </si>
  <si>
    <t>IV</t>
  </si>
  <si>
    <t>V</t>
  </si>
  <si>
    <t>VI</t>
  </si>
  <si>
    <t>VII</t>
  </si>
  <si>
    <t>VIII</t>
  </si>
  <si>
    <t>IX</t>
  </si>
  <si>
    <t>X</t>
  </si>
  <si>
    <t>XI</t>
  </si>
  <si>
    <t>XII</t>
  </si>
  <si>
    <t>XIII</t>
  </si>
  <si>
    <t>XIV</t>
  </si>
  <si>
    <t>XV</t>
  </si>
  <si>
    <t>XVI</t>
  </si>
  <si>
    <t>XVII</t>
  </si>
  <si>
    <t>Ngã 3 trường Nguyễn Trãi (kiệt nhà ông Vũ Khảm, kiệt kênh thủy lợi)- Bắc cầu Hòa Đông (cả hai bên)</t>
  </si>
  <si>
    <t>Từ kiệt nhà ông Lê Phước Độ đối diện hết nhà bà Mai Thị Hợi - Hết nhà ông Phan Tá Trung đối diện nhà ông Lê Văn Bích (cả 2 bên)</t>
  </si>
  <si>
    <t>Giá phổ biến thị trường</t>
  </si>
  <si>
    <t>Điều chỉnh Bảng giá đất</t>
  </si>
  <si>
    <t>Hệ số điều chỉnh giá đất</t>
  </si>
  <si>
    <t>Đề xuất của địa phương</t>
  </si>
  <si>
    <t>ĐẤT Ở ĐÔ THỊ TRÊN ĐỊA BÀN THỊ TRẤN ÁI NGHĨA, HUYỆN ĐẠI LỘC</t>
  </si>
  <si>
    <t>Ranh giới xã Đại Hiệp đến Bắc Cầu Chánh Cửu</t>
  </si>
  <si>
    <t xml:space="preserve">Phía Nam cầu Hòa Đông đến giáp lô số 01 (KDC quân đội huyện Đại Lộc) đối diện phía Bắc đường Cụm CN khu 5 </t>
  </si>
  <si>
    <t xml:space="preserve">Từ lô số 01 (KDC quân đội huyện Đại Lộc) đối diện phía Nam đường Cụm CN khu 5  đến hết nhà hàng Văn Một đối diện hết nhà hàng Phú Mỹ Hương </t>
  </si>
  <si>
    <t>Phía Nam Cống ngã tư sang nhà bà Lê Thị Thuận đối diện khu đất QH siêu thị Ngã Tư đến hết nhà bà Thu Hà đối diện nhà ông Nguyễn Văn Tám</t>
  </si>
  <si>
    <t>Phía Nam quán Văn Một đối diện kiệt nhà hàng Phú Mỹ Hương đến Cống ngã tư (đối diện cả 2 bên)</t>
  </si>
  <si>
    <t>Phía Nam nhà bà Thu Hà đối diện phía Nam nhà ông Nguyễn Văn Tám đến phía Bắc Cầu Phốc (đối diện cả hai bên)</t>
  </si>
  <si>
    <t>Kiệt nhà ông Vũ Khảm (Võ Chí Công) sang kiệt kênh thủy lợi, đối diện kiệt bên nhà Lê Viết Ánh đến Bắc cầu Hòa Đông (đối diện cả hai bên)</t>
  </si>
  <si>
    <t>Phía nam cầu Phốc đến Giáp ranh giới xã Đại Hoà (đối diện cả hai bên)</t>
  </si>
  <si>
    <t>ĐƯỜNG VÕ CHÍ CÔNG (ĐT 609B)</t>
  </si>
  <si>
    <t>ĐƯỜNG QUANG TRUNG (ĐT 609B)</t>
  </si>
  <si>
    <t>ĐƯỜNG ĐỖ ĐĂNG TUYỂN (ĐT 609B)</t>
  </si>
  <si>
    <t>ĐƯỜNG HÙNG VƯƠNG (ĐT 609)</t>
  </si>
  <si>
    <t xml:space="preserve">Ranh giới Điện Hồng đến hết nhà ông Trần Viết Hóa (kiệt vào nhà nghỉ Đồng Xanh) </t>
  </si>
  <si>
    <t>Phía tây kiệt vào nhà nghỉ Đồng Xanh đến kiệt nhà ông Lê Phước Độ đối diện hết nhà bà Mai Thị Hợi</t>
  </si>
  <si>
    <t xml:space="preserve">Từ phía Tây kiệt nhà ông Lê Phước Độ đối diện nhà ông Nguyễn Đức đến hết nhà ông Phan Tá Trung đối diện nhà ông Lê Văn Bích </t>
  </si>
  <si>
    <t xml:space="preserve">Giáp nhà ông Phan Tá Trung đối diện hết nhà ông Lê Văn Bích đến giáp nhà ông Trần Quốc Khánh đối diện giáp nhà ông Trần Văn Kiển  </t>
  </si>
  <si>
    <t xml:space="preserve">Từ nhà ông Trần Quốc Khánh đối diện hết nhà ông Trần Văn Kiển đến hết kiệt nhà bà Huỳnh Thị Ái Liên đối diện hết nhà ông Nguyễn Thành Long </t>
  </si>
  <si>
    <t>Từ nhà bà Xanh đối diện hết nhà ông Nguyễn Thành Long đến giáp nhà bà Lê Thị Đáo đối diện hết nhà ông Phan Tá Ẩn</t>
  </si>
  <si>
    <t>Từ nhà bà Lê Thị Đáo đối diện nhà ông Lê Văn Đắc đến phía Đông Cầu Ái Nghĩa (cả 2 bên)</t>
  </si>
  <si>
    <t>ĐƯỜNG NGUYỄN TẤT THÀNH (ĐT 609)</t>
  </si>
  <si>
    <t>Tây cầu Ái Nghĩa (cả 2 bên) đến hết kiệt ông Trần Phương đối diện đường vào chợ (hết nhà ông Trương Đình Ngọc)</t>
  </si>
  <si>
    <t>Kiệt nhà bà Dũng (bún) đối diện nhà ông Phạm Trì đến Phía tây cây xăng dầu đối diện nhà bà Thảo - Thành Đạt</t>
  </si>
  <si>
    <t xml:space="preserve">Từ cây xăng dầu đối diện hết nhà bà Thảo - Thành Đạt đến kiệt nhà bà Tuyết - Tâm (bún) đối diện hết kiệt nhà thờ Nguyễn Đức                   </t>
  </si>
  <si>
    <t>Từ nhà ông Lê Văn Kỳ - Thảo đối diện hết kiệt nhà thờ Nguyễn Đức đến giáp Cống bà Dân (khu 1) đối diện cả 2 bên</t>
  </si>
  <si>
    <t>Từ phía Tây Cống bà Dân đối diện cả 2 bên đến giáp ranh giới xã Đại Nghĩa (đối diện cả 2 bên)</t>
  </si>
  <si>
    <t>Đường Phạm Văn Đồng rộng 10,5m</t>
  </si>
  <si>
    <t>Đường Huỳnh Thúc Kháng rộng 7,5 m</t>
  </si>
  <si>
    <t>Đường Trần Cao Vân rộng 7,5 m</t>
  </si>
  <si>
    <t>Đường Nguyễn Duy Hiệu rộng 5,5 m</t>
  </si>
  <si>
    <t>Đường Trần Tống rộng 5,5 m</t>
  </si>
  <si>
    <t>ĐƯỜNG KDC ĐÔ THỊ NAM - T13 (GĐ-01)</t>
  </si>
  <si>
    <t>Đang thi công chưa xong</t>
  </si>
  <si>
    <t>Đường bê tông rộng 7,5 m (lô biệt thự)</t>
  </si>
  <si>
    <t>ĐƯỜNG TRONG KDC QUÂN ĐỘI ĐẠI LỘC</t>
  </si>
  <si>
    <t>ĐƯỜNG HUỲNH NGỌC HUỆ (ĐH1ĐL)</t>
  </si>
  <si>
    <t>Từ nhà ông Lê Xuân Vinh đối diện nhà ông Đoàn Ngọc Tín đến giáp Cống ông Hai Nhâm</t>
  </si>
  <si>
    <t>Từ nhà ông Nguyễn Cấp đối diện nhà ông Nguyễn Văn Ánh đến giáp cầu Ngoại thương</t>
  </si>
  <si>
    <t>Từ nam cầu Ngoại thương đến kiệt nhà ông Phan Tâm đối diện hết nhà ông Khánh</t>
  </si>
  <si>
    <t xml:space="preserve">Từ nhà ông Nguyễn Đức đối diện nhà xe Việt Tuyết đến kiệt xăng dầu khu 3 đối diện nhà ông Trần Hòa </t>
  </si>
  <si>
    <t>Từ nhà ông Phạm Giang đối diện cửa hàng xăng dầu khu 3 đến hết Dương Thị Hoa - Thành đối diện hết nhà ông Trần Sáu</t>
  </si>
  <si>
    <t>Sinh lợi cao nhất tuyến đường (trước chợ Ái Nghĩa)</t>
  </si>
  <si>
    <t>Từ nhà ông Lanh (cà phê Hương Lanh) đối diện hết nhà ông Trần Sáu đến Điện máy Duy Phương đối diện Đồng hồ Vũ Tín</t>
  </si>
  <si>
    <t>Từ ngã 3 trường Nguyễn Trãi đến đường Quốc lộ 14B mới (cả 2 bên)</t>
  </si>
  <si>
    <t>Đường nội thị Bến xe: Từ nhà ông Lê Tùng đối diện nhà ông Nguyễn Sáu đi hết nhà ông Nguyễn Tân (đường rộng 6m, mặt bê tông rộng 3m)</t>
  </si>
  <si>
    <t>Đường Bê tông rộng  ≥ 3m còn lại gồm: Khu 1, khu 4, khu 5, khu 6, khu Nghĩa Nam, Hoán Mỹ, Ái Mỹ, Giáo Đông, Trung An, Hòa An.</t>
  </si>
  <si>
    <t>Đường Bê tông rộng  ≥ 3m, gồm Khu 2, khu 3, khu 7, khu 8</t>
  </si>
  <si>
    <t>Đường Bê tông rộng từ 2m - dưới 3m, gồm Khu 2, khu 3, khu 7, khu 8</t>
  </si>
  <si>
    <t>Các đường Bê tông rộng từ 2m - dưới 3m</t>
  </si>
  <si>
    <t>Đường Bê tông rộng từ 2m - dưới 3m còn lại gồm: Khu 1, khu 4, khu 5, khu 6, khu Nghĩa Nam, Hoán Mỹ, Ái Mỹ, Giáo Đông, Trung An, Hòa An.</t>
  </si>
  <si>
    <t>Các đường Bê tông còn lại dưới 2m</t>
  </si>
  <si>
    <t>Đường đất ≥ 4m gồm khu 2, khu 3,  khu7, khu 8</t>
  </si>
  <si>
    <t>Các đường đất còn lại dưới 4m: Gồm khu 2, khu 3,  khu7, khu 8</t>
  </si>
  <si>
    <t>Các đường đất còn lại dưới 4m: Gồm Khu 1, khu 4, khu 5, khu 6, khu Nghĩa Nam, khu Hoán Mỹ, khu Ái Mỹ, khu Giáo Đông, khu Trung An, khu Hòa An</t>
  </si>
  <si>
    <t>Đưa vào XI kế tiếp 03</t>
  </si>
  <si>
    <t>Đường nội thị Khu tái định cư bờ Tây sông Vu Gia khu 2 (bê tông rộng 4,5)</t>
  </si>
  <si>
    <t>Đường bê tông rộng 4m (29 lô đấu giá phía sau trường Hứa Tạo)</t>
  </si>
  <si>
    <t>Đường Bắc chợ Ái Nghĩa đến hết nhà ông Lê Cang đối diện nhà thờ tộc Ngô Đắc</t>
  </si>
  <si>
    <t>Đường Nam chợ Ái Nghĩa  → hết nhà ông Văn Quý Nam đến Giáp nhà ông Phạm Trì</t>
  </si>
  <si>
    <t xml:space="preserve">Đường Nam chợ Ái Nghĩa: Từ hiệu vàng Kim Thoa đối diện nhà ông Nguyễn Văn Ngũ đến hết nhà bà Thiên Kim - Hải đối diện nhà Lý - Lam </t>
  </si>
  <si>
    <t>Ranh giới xã Đại Hiệp đến hết nhà máy chế biến bột cá và thức ăn gia súc (Công ty TNHH Chế biến thủy sản Hải Thành Công) đối diện cả 2 bên</t>
  </si>
  <si>
    <t>Hết nhà máy chế biến bột cá và thức ăn gia súc (Công ty TNHH Chế biến thủy sản Hải Thành Công) đối diện cả 2 bên đến ranh giới xã Đại Nghĩa đối diện cả 2 bên</t>
  </si>
  <si>
    <t>XVIII</t>
  </si>
  <si>
    <t>XIX</t>
  </si>
  <si>
    <t>ĐƯỜNG THUỘC LÔ ĐẤU GIÁ KHU 1(Lô Vườn)</t>
  </si>
  <si>
    <t>Đường bê tông rộng 3m (66 lô đấu giá - có mương thoát nước song song sát đường)</t>
  </si>
  <si>
    <t>Giá sàn đấu: 650.000đ/1m2 (không đấu)</t>
  </si>
  <si>
    <t>XX</t>
  </si>
  <si>
    <t>ĐƯỜNG THUỘC LÔ ĐẤU GIÁ KHU TRUNG AN - Lô sau bà Tám Bề</t>
  </si>
  <si>
    <t>Giá sàn đấu: 550.000đ/1m2 (không đấu)</t>
  </si>
  <si>
    <t>Đường rộng 4m, mặt bê tông rộng 3m (08 lô đấu giá)</t>
  </si>
  <si>
    <t>Tỷ lệ giữa giá phổ biến thị trường so với giá tại QĐ 48 x QĐ 01</t>
  </si>
  <si>
    <t>Phương án 1</t>
  </si>
  <si>
    <t>Phương án 2</t>
  </si>
  <si>
    <t>Phương án 3</t>
  </si>
  <si>
    <t>Tên đường phố /
Ranh giới các đoạn đường phố đề xuất sửa đổi, phân đoạn, bổ sung, loại bỏ theo ý kiến của địa phương và đề xuất của tư vấn</t>
  </si>
  <si>
    <t>3=1x2</t>
  </si>
  <si>
    <t>5=4/3</t>
  </si>
  <si>
    <t>7=4/6</t>
  </si>
  <si>
    <t>9=4/8</t>
  </si>
  <si>
    <t>11=4/10</t>
  </si>
  <si>
    <t>1.1</t>
  </si>
  <si>
    <t>1.2</t>
  </si>
  <si>
    <t>TT QĐ 01</t>
  </si>
  <si>
    <t>4.1</t>
  </si>
  <si>
    <t>4.2</t>
  </si>
  <si>
    <t>L</t>
  </si>
  <si>
    <t>M</t>
  </si>
  <si>
    <t>N</t>
  </si>
  <si>
    <t>O</t>
  </si>
  <si>
    <t>P</t>
  </si>
  <si>
    <t>Q</t>
  </si>
  <si>
    <t>J</t>
  </si>
  <si>
    <t>Ghi chú</t>
  </si>
  <si>
    <t>Đơn giá QĐ 48 x QĐ 01 (đ/m2)</t>
  </si>
  <si>
    <t>Bảng giá đất điều chỉnh (đ/m2)</t>
  </si>
  <si>
    <t>Hệ số QĐ 01 (k)</t>
  </si>
  <si>
    <t>Hệ số điều chỉnh giá đất (k)</t>
  </si>
  <si>
    <t>Nam Cầu Chánh Cửu đến Giáp Ngã 3 trường Nguyễn Trãi (kiệt nhà Võ Đức Thành và đối diện kiệt nhà ông Lê Viết Tâm)</t>
  </si>
  <si>
    <t>Từ nhà Nguyễn Thế Khẩn - Ranh giới xã Đại Minh cả 2 bên</t>
  </si>
  <si>
    <t>Đường xuống thôn Bộ Bắc đến đường xuống Sân vận động Xã</t>
  </si>
  <si>
    <t>Đường xuống Sân vận động Xã đến Ngã tư Quảng Huế (nhà ông Đấu)</t>
  </si>
  <si>
    <t>Ngã tư Quảng Huế (nhà ông Đấu) đến Cầu Giao Thủy</t>
  </si>
  <si>
    <t>Đường bê tông xuống Sân vận động Xã và đường bê tông xuống khu tái định cư</t>
  </si>
  <si>
    <t>Ngã 3 Quảng Huế đến hết nhà ông Võ Hân</t>
  </si>
  <si>
    <t>Nhà ông Võ Hân đến hết trường Tiểu học Nguyễn Công Sáu</t>
  </si>
  <si>
    <t>Hết trường Tiểu học Nguyễn Công Sáu đến nhà ông Phan Cược cả 2 bên</t>
  </si>
  <si>
    <t>Hết nhà ông Phan Cược đến ranh giới xã Đại Cường</t>
  </si>
  <si>
    <t>Đường tránh lũ</t>
  </si>
  <si>
    <t>Các đường Bê tông ≥ 3m</t>
  </si>
  <si>
    <t>Đường đất ≥ 4m, gồm Khu 1, khu 4, khu 5, khu 6, khu Nghĩa Nam, khu Hoán Mỹ, khu Ái Mỹ, khu Giáo Đông, khu Trung An, khu Hòa An</t>
  </si>
  <si>
    <t>Giá phổ biến thị trường năm 2017 (đ/m2)</t>
  </si>
  <si>
    <t>Giá phổ biến thị trường năm 2018 (đ/m2)</t>
  </si>
  <si>
    <t>Tỷ lệ GPBTT năm 2017 so với giá tại QĐ48 x QĐ01</t>
  </si>
  <si>
    <t>Tỷ lệ GPBTT năm 2018 so với giá tại QĐ48 x QĐ01</t>
  </si>
  <si>
    <t>7=6/3</t>
  </si>
  <si>
    <t>Ranh giới Đại Cường - Cống thuỷ lợi qua đường (cả 2 bên)</t>
  </si>
  <si>
    <t>Cống thuỷ lợi nhà ông Lê Nhật Quý - Trạm thuỷ nông Khe Tân</t>
  </si>
  <si>
    <t xml:space="preserve">Ngã 3 Gò Đu - Ngã 3 bà Điệp </t>
  </si>
  <si>
    <t>Ngã 3 bà Điệp - Cầu Vũng tròn Đại Tân</t>
  </si>
  <si>
    <t>Ngã 3 đi Đại Thạnh - Ranh giới xã Đại Thạnh</t>
  </si>
  <si>
    <t>ĐƯỜNG ĐI UBND XÃ</t>
  </si>
  <si>
    <t>CÁC ĐƯỜNG BÊ TÔNG</t>
  </si>
  <si>
    <t>Ngã 3 đường QL 14B mới đến hết nhà bà Bùi Thị Thạnh trên công ty Chiến Thành</t>
  </si>
  <si>
    <t>Kiệt nhà ông Võ Niên đến Cổng chào thôn Phú Trung</t>
  </si>
  <si>
    <t>Từ nhà ông Đoàn Văn Lên thôn Phú Trung đến hết nhà ông Trần Phúc</t>
  </si>
  <si>
    <t>Từ đường ĐT609 đên hết nhà ông Nguyễn Văn Trung thôn Phú Đông</t>
  </si>
  <si>
    <t>Mặt tiền đường Bê tông 4,5m từ nhà ông Hoàng (Nhà văn hóa thôn Đông Phú) đến hết đường Bê tông thôn Đông Phú</t>
  </si>
  <si>
    <t>Mặt tiền đường Bê tông 4,5m nhà ông Thiên (ĐT 609) đến hết đường Bê tông thôn Đông Phú</t>
  </si>
  <si>
    <t>Đường bê tông 5m vào Nhà nghỉ chuyên gia Đức</t>
  </si>
  <si>
    <t>Ranh giới xã Đại Nghĩa đến Phía đông đường vào Song Bình đối diện phía đông đường kiệt nhà ông Quốc</t>
  </si>
  <si>
    <t>Cà phê Nguyễn Thân (Hà Nha) - Đường ra bãi cát Hà Nha (Phía Bắc đường ĐT609)</t>
  </si>
  <si>
    <t>Cà phê Nguyễn Thân (Hà Nha) - Đường ra bãi cát Hà Nha (Phía Nam đường ĐT609)</t>
  </si>
  <si>
    <t>Từ cầu Bầu Dầm - Cổng làng thôn Vĩnh Phúc</t>
  </si>
  <si>
    <t>Cổng làng thôn Vĩnh Phước đến Ranh giới xã Đại Hồng</t>
  </si>
  <si>
    <t>Đoạn từ Trạm kiểm lâm đến giáp xã Kà Dăng</t>
  </si>
  <si>
    <t>Cầu Hà Nha - Trường mầm non xã Đại Hồng</t>
  </si>
  <si>
    <t>Từ Cầu Hà Nha đến Cầu Khe Bò</t>
  </si>
  <si>
    <t>Từ cầu khe bò đến Trường mầm non xã Đại Hồng</t>
  </si>
  <si>
    <t>Kiệt nhà ông Phạm Giang đối diện cửa xăng dầu - ngã ba Ái Nghĩa đến Điện máy Duy Phương đối diện Đồng hồ Vũ Tín</t>
  </si>
  <si>
    <t>5.1</t>
  </si>
  <si>
    <t>5.2</t>
  </si>
  <si>
    <t>CÁC ĐƯỜNG BÊ TÔNG RỘNG ≥ 3m</t>
  </si>
  <si>
    <t>CÁC ĐƯỜNG BÊ TÔNG RÔNG TỪ 2m ĐẾN DƯỚI 3m</t>
  </si>
  <si>
    <t>CÁC ĐƯỜNG BÊ TÔNG RÔNG DƯỚI 2m</t>
  </si>
  <si>
    <t>CÁC ĐƯỜNG ĐẤT CÒN LẠI</t>
  </si>
  <si>
    <t>Kiệt nhà ông Vũ Khảm (đường Võ Chí Công) sang kiệt kênh thủy lợi, đối diện kiệt bên nhà Lê Viết Ánh đến Bắc cầu Hòa Đông (đối diện cả hai bên)</t>
  </si>
  <si>
    <t>Từ nhà ông Nguyễn Hữu Long đối diện nhà bà Lê Thị Sang - Hết Nhà ông Lê Văn Điệp đối diện nhà ông Lê Bốn</t>
  </si>
  <si>
    <t>Từ Hết Nhà ông Lê Văn Điệp đối diện nhà ông Lê Bốn - Hết Bưu điện văn hoá xã đối diện UBND xã Đại Phong</t>
  </si>
  <si>
    <t>Mương thuỷ lợi - Hết nhà ông Hảo (cả 2 bên)</t>
  </si>
  <si>
    <t>Nhà ông Hảo – Nhà ông Tám Khả (cả 2 bên)</t>
  </si>
  <si>
    <t>Nhà ông Sang (Sửa xe) đối diện nhà ông Tám Khả - nhà ông Châu Văn Bốn đối diện hết nhà ông Ngô Hà (cả 2 bên)</t>
  </si>
  <si>
    <t>Nhà ông Châu Văn Bốn đối diện hết nhà ông Ngô Hà - Trường Lê Quý Đôn đối diện nhà ông Trần Đình Hạnh (cả 2 bên)</t>
  </si>
  <si>
    <t>Ngã 5 nghĩa trang - Hết nhà bà Én (Khu tái định cư) đối diện nhà ông Lý (ĐX1) (cả 02 bên)</t>
  </si>
  <si>
    <t>Đối diện nhà ông Nguyễn Trí – giáp ranh giới xã Đại Tân (cả 02 bên)</t>
  </si>
  <si>
    <t>Từ trường mầm non Đại Nghĩa - Đối diện Khu văn hóa Mỹ Liên đến Mương thuỷ lợi Đại Phú</t>
  </si>
  <si>
    <t>Sân bóng thôn Thạnh Đại – Gò Ngang</t>
  </si>
  <si>
    <t>Đường đất và đường bê tông trung tâm Xã</t>
  </si>
  <si>
    <t>STT</t>
  </si>
  <si>
    <t>Tên cụm công nghiệp</t>
  </si>
  <si>
    <t>Đồng Mặn, xã Đại Hiệp</t>
  </si>
  <si>
    <t>Đại Hiệp, xã Đại Hiệp</t>
  </si>
  <si>
    <t>Khu 5, thị trấn Ái Nghĩa</t>
  </si>
  <si>
    <t>Đại An, thị trấn Ái Nghĩa</t>
  </si>
  <si>
    <t>Đại Nghĩa 1, xã Đại Nghĩa</t>
  </si>
  <si>
    <t>Ấp 5, xã Đại Nghĩa và Đại Quang</t>
  </si>
  <si>
    <t>Mỹ An 2, xã Đại Quang</t>
  </si>
  <si>
    <t>Đại Quang 2</t>
  </si>
  <si>
    <t>Đại Đồng 1</t>
  </si>
  <si>
    <t>Đại Đồng 2</t>
  </si>
  <si>
    <t>Đông Phú</t>
  </si>
  <si>
    <t>Tích Phú</t>
  </si>
  <si>
    <t>Đại Quang 1</t>
  </si>
  <si>
    <t>Tân Chánh (Đại Chánh 2)</t>
  </si>
  <si>
    <t>Đại Tân 1</t>
  </si>
  <si>
    <t>Đại Tân 2</t>
  </si>
  <si>
    <t>Đại Phong 1</t>
  </si>
  <si>
    <t>Đại Phong 2</t>
  </si>
  <si>
    <t>- Giá đất đề xuất chỉ còn 01 loại giá là giá đất cụm công nghiệp</t>
  </si>
  <si>
    <t>XÃ ĐẠI THẮNG (ĐỒNG BẰNG)</t>
  </si>
  <si>
    <t>Giá đất đường chính CCN</t>
  </si>
  <si>
    <t>Giá đất đường nội bộ CCN</t>
  </si>
  <si>
    <t>Ghi chú: Trung tâm Phát triển các cụm Công nghiệp - TM -DV đề xuất</t>
  </si>
  <si>
    <t>Ngã 3 cầu Giao Thủy-  Khu dân cư ra bến đò Giao Thủy</t>
  </si>
  <si>
    <t>Đường bê tông từ ĐT 609B đi Nghĩa trang Liệt sĩ Xã</t>
  </si>
  <si>
    <t>Dọc hai bên đường ĐH (Cầu Hòa Thạch đi Điện Hồng)</t>
  </si>
  <si>
    <t>Đoạn QL 14B mới từ ranh giới xã Đại Hồng- quán Cơm Bảo Ngọc</t>
  </si>
  <si>
    <t>Đoạn QL 14B mới từ quán Cơm Bảo Ngọc - Ranh giới huyện Nam Giang (Vùng nhiễu xạ )</t>
  </si>
  <si>
    <t>ĐƯỜNG KDC ĐÔ THỊ NAM - T13</t>
  </si>
  <si>
    <t>Đại An mở rộng, xã Đại Hiệp</t>
  </si>
  <si>
    <t>Đại Nghĩa 2 (giai đoạn 1), xã Đại Nghĩa</t>
  </si>
  <si>
    <t>Đại Nghĩa 2 (giai đoạn 2), xã Đại Nghĩa</t>
  </si>
  <si>
    <t>Mỹ An (giai đoạn 1) xã Đại Quang</t>
  </si>
  <si>
    <t>Mỹ An (giai đoạn 2) xã Đại Quang</t>
  </si>
  <si>
    <t>- Giá đất công nghiệp đề xuất giảm khoảng 20% với giá đất đường nội bộ cụm công nghiệp tại Quyết định 48 nhằm khuyến khích Doanh nghiệp nộp tiền thuê đất một lần để Huyện có nguồn tái đầu tư hạ tầng CCN trên địa bàn</t>
  </si>
  <si>
    <t>Từ trường mầm non xã Đại Hồng - Cầu Khe Hóc Hòa Hữu Đông</t>
  </si>
  <si>
    <t>Đoạn từ nhà ông Dương Văn Liên đến nhà ông Dương Văn Mười, cả hai bên (đường ĐH3.ĐL cũ)</t>
  </si>
  <si>
    <t>Ranh giới xã Đại Thắng - UBND xã</t>
  </si>
  <si>
    <t>UBND xã - Trạm Y tế (cũ)</t>
  </si>
  <si>
    <t>Cầu chui Hà Nha đến cầu Bake 1</t>
  </si>
  <si>
    <t>Phía cầu Bake 1 đến trạm bơm Hà Thanh</t>
  </si>
  <si>
    <t>Từ trạm bơm Hà Thanh đến giáp ranh Đại Lãnh</t>
  </si>
  <si>
    <t>Nhà ông Nguyễn Sơn đi giáp ranh giới Đại Hưng</t>
  </si>
  <si>
    <t>Nhà ông Trần Đại Hiếu đến giáp ranh giới xã Đại Sơn</t>
  </si>
  <si>
    <t>Nhà ông Hứa Hai đến nhà ông Nguyễn Côi cả hai bên</t>
  </si>
  <si>
    <t>Từ hết nhà ông Côi đến hết nhà ông Nguyễn Ba (phấn) cả hai bên</t>
  </si>
  <si>
    <t>Ranh giới giáp xã Đại phong đến giáp nhà ông Nguyễn Thuấn cả hai bên (ĐH11.ĐL)</t>
  </si>
  <si>
    <t>Từ hết nhà bà Mai Thị Tám đến ranh giới giáp xã Đại Thắng cả hai bên (ĐH11.ĐL)</t>
  </si>
  <si>
    <t>Nhà ông Trịnh Dũng - Cầu Tây thôn Nam Phước (cả hai bên)</t>
  </si>
  <si>
    <t>Từ hết nhà ông Tô Minh Hữu đến giáp xã Đại Chánh</t>
  </si>
  <si>
    <t>BẢNG GIÁ ĐẤT GIÁP RANH GIỮA HUYỆN ĐẠI LỘC VÀ CÁC ĐỊA PHƯƠNG LÂN CẬN</t>
  </si>
  <si>
    <t>Địa bàn / Tuyến đường</t>
  </si>
  <si>
    <t>Giá phổ biến thị trường đề xuất của tư vấn (đ/m2)</t>
  </si>
  <si>
    <t xml:space="preserve">Đơn giá </t>
  </si>
  <si>
    <t xml:space="preserve">Hệ số </t>
  </si>
  <si>
    <t>Đơn giá nhân hệ số (đ/m2)</t>
  </si>
  <si>
    <t>Tỷ lệ</t>
  </si>
  <si>
    <t>4=2x3</t>
  </si>
  <si>
    <t>5=1/4</t>
  </si>
  <si>
    <t>Xã Đại Hiệp</t>
  </si>
  <si>
    <t>Xã Hòa Khương, thành phố Đà Nẵng</t>
  </si>
  <si>
    <t>a</t>
  </si>
  <si>
    <r>
      <rPr>
        <b/>
        <sz val="13"/>
        <rFont val="Times New Roman"/>
        <family val="1"/>
      </rPr>
      <t>Quốc Lộ 14B</t>
    </r>
    <r>
      <rPr>
        <sz val="13"/>
        <rFont val="Times New Roman"/>
        <family val="1"/>
      </rPr>
      <t xml:space="preserve"> - Đoạn từ Nghĩa trang liệt sĩ Hòa Khương đến giáp ranh giới tỉnh Quảng Nam</t>
    </r>
  </si>
  <si>
    <t>Thị trấn Ái Nghĩa</t>
  </si>
  <si>
    <t>Xã Điện Hồng, thị xã Điện Bàn</t>
  </si>
  <si>
    <r>
      <rPr>
        <b/>
        <sz val="13"/>
        <color indexed="8"/>
        <rFont val="Times New Roman"/>
        <family val="1"/>
      </rPr>
      <t>Đường Hùng Vương -</t>
    </r>
    <r>
      <rPr>
        <sz val="13"/>
        <color indexed="8"/>
        <rFont val="Times New Roman"/>
        <family val="1"/>
      </rPr>
      <t xml:space="preserve"> Đoạn Ranh giới Điện Hồng đến hết nhà ông Trần Viết Hóa (kiệt vào nhà nghỉ Đồng Xanh) </t>
    </r>
  </si>
  <si>
    <t>Đường ĐT 609 - Đoạn từ nhà ông Nguyễn Hiếu đến giáp thị trấn Ái Nghĩa</t>
  </si>
  <si>
    <t>Đại Sơn</t>
  </si>
  <si>
    <t>Thị trấn Thạch Mỹ, huyện Nam Giang</t>
  </si>
  <si>
    <t>Từ rang giới Nam Giang-Đại Lộc đến cầu Thạnh Mỹ</t>
  </si>
  <si>
    <t>Đại Hưng</t>
  </si>
  <si>
    <t>Xã Kà Dăng, huyện Đông Giang</t>
  </si>
  <si>
    <t xml:space="preserve">- Các khu dân cư (Tu Núc; Nhiều 2;Bồn-Gliêng; Bhợc; Kà Đâu) nằm dọc theo đường An Điềm đi A Sờ </t>
  </si>
  <si>
    <t xml:space="preserve"> * Đơn giá đất Đà Nẵng theo Quyết định số 46/2016 ngày 20/12/2016 của UBND thành phố Đà Nẵng, hệ số điều chỉnh giá đất theo Quyết định số 11/2017 ngày 29/3/2017 của UBND thành phố Đà Nẵng (hiện nay đang chuẩn bị điều chỉnh: - Trình HĐND trong tháng 6: - Sẽ cập nhập thêm)</t>
  </si>
  <si>
    <t xml:space="preserve"> * Đơn giá đất huyện Nam Giang và Đông giang theo quyết định số 48/2014 ngày 15/12/2014 của UBND thỉnh Quảng Nam, hệ số điều chỉnh giá đất theo Quyết định số 01/2018 ngày 15/01/2018 của UBND tỉnh Quảng Nam.</t>
  </si>
  <si>
    <t xml:space="preserve"> * Đơn giá đất thị xã Điện Bàn theo Tờ trình số 123/2018 ngày 19/4/2018 của UBND thị xã Điện Bàn, hệ số điều chỉnh giá đất theo Tờ trình số 131/2018 ngày 23/4/2018 của UBND thị xã Điện Bàn.</t>
  </si>
  <si>
    <t>Đường bê tông rộng 3m - 7,5m - 3m (lô biệt thự)</t>
  </si>
  <si>
    <t>Đường bê tông rộng 3m - 7,5m - 3m</t>
  </si>
  <si>
    <t>Đường bê tông rộng 3m - 5,5m - 3m</t>
  </si>
  <si>
    <t>Đường bê tông rộng 5m, không vĩa hè (lô biệt thự)</t>
  </si>
  <si>
    <t>Đường bê tông rộng 3m - 7,5m -3m</t>
  </si>
  <si>
    <t>Đường Huỳnh Thúc Kháng rộng 3m - 7,5m - 3m</t>
  </si>
  <si>
    <t>Đường Trần Cao Vân rộng 3m - 7,5m - 3m</t>
  </si>
  <si>
    <t>Đường Nguyễn Duy Hiệu rộng 3m - 5,5m - 3m</t>
  </si>
  <si>
    <t>Đường Trần Tống rộng 3m - 5,5m - 3m</t>
  </si>
  <si>
    <t>Đường bê tông khu vực Gò Dinh thôn Đại Mỹ</t>
  </si>
  <si>
    <t>Đầu gò - Đồng Chàm (đường bê tông rộng 3m)</t>
  </si>
  <si>
    <t>Đường bê tông từ nhà ông Lê Tiện đến nhà ông Lê Thiện Bổn (7m)</t>
  </si>
  <si>
    <t>Các đường Bê tông &lt;3m</t>
  </si>
  <si>
    <t>Các đường đất còn lại trong xã</t>
  </si>
  <si>
    <t>Ranh giới nhà ông Nguyễn Thuấn đến nhà bà Mai Thị Tám cả hai bên (ĐH11.ĐL)</t>
  </si>
  <si>
    <t>Ngã 3 Đại Thắng - Cống số 1  ( cả 2 bên)</t>
  </si>
  <si>
    <t>Cống số 1 - Hết Cụm thuỷ nông đối diện Trường Mẫu giáo (Tiểu học cũ)  ( cả 2 bên)</t>
  </si>
  <si>
    <t>Cụm thuỷ nông đối diện Trường Mẫu giáo đến nhà ông Phạm Hữu Bảy (cả hai bên) (ĐH5.ĐL) ( cả 2 bên)</t>
  </si>
  <si>
    <t>Từ nhà ông Phạm Hữu Bảy đến đến nhà ông Lê Văn Kiến (cả hai bên) (ĐH5.ĐL)  ( cả 2 bên)</t>
  </si>
  <si>
    <t>Từ hết nhà ông Lê Văn Kiến đến giáp thôn Xuân Tây, xã Đại Tân (cả hai bên) (ĐH5.ĐL)  ( cả 2 bên)</t>
  </si>
  <si>
    <t>Từ ĐH5.ĐL đến hết nhà ông Lê Trung Thành (cả hai bên) (ĐH11.ĐL) ( cả 2 bên)</t>
  </si>
  <si>
    <t>Từ hết nhà ông Lê Trung Thành đến giáp thôn Xuân Tây, xã Đại Tân (ĐH11.ĐL) ( cả 2 bên)</t>
  </si>
  <si>
    <t>Từ cầu cống Phú Xuân - Giáp Đại Thạnh (cả hai bên)</t>
  </si>
  <si>
    <t>Ranh giới Đại Cường - Cầu khe gai ( Củ + mới)  cả 2 bên</t>
  </si>
  <si>
    <t>Từ Cầu khe gai ( Củ + mới) đến nhà ông Hồ Văn Chín ( cả 2 bên)</t>
  </si>
  <si>
    <t>Từ nhà ông Hồ Văn Chín đến nhà ông Hứa Hai ( cả 2 bên)</t>
  </si>
  <si>
    <t>Từ hết nhà ông Nguyễn Ba đến giáp đường ĐH7.ĐL Đại Thắng (cả 2 bên)</t>
  </si>
  <si>
    <t>Đường Bê tông &gt;=3m ( cả 2 bên)</t>
  </si>
  <si>
    <t>Đường Bê tông &gt;=2m - &lt;3m ( cả 2 bên)</t>
  </si>
  <si>
    <t>Đường đất và Bê tông còn lại ( cả 2 bên)</t>
  </si>
  <si>
    <t>Đường phía Bắc chợ Phú Thuận ( cả 2 bên)</t>
  </si>
  <si>
    <t>Đường phía Nam chợ Phú Thuận ( cả 2 bên)</t>
  </si>
  <si>
    <t>Đường phía Tây chợ Phú Thuận ( cả 2 bên)</t>
  </si>
  <si>
    <t>Ranh giới xã Đại Thắng đến kiệt bà Mãi</t>
  </si>
  <si>
    <t xml:space="preserve">Từ kiệt bà Mãi đến UBND xã </t>
  </si>
  <si>
    <t>Hết nhà ông Huỳnh Ngọc Lanh đến nhà ông Mai Xuân Quang</t>
  </si>
  <si>
    <t>Nhà ông Mai Xuân Quang đến Đông Khe Tân</t>
  </si>
  <si>
    <t>Bán kính từ ngã ba chợ bến Dầu 100m</t>
  </si>
  <si>
    <t>4.3</t>
  </si>
  <si>
    <t>1.3</t>
  </si>
  <si>
    <t>Từ nhà ông Nguyễn Năm thôn Đại An đến Đông cầu mới Hà Tân</t>
  </si>
  <si>
    <r>
      <t xml:space="preserve">Từ nhà ông Thái Bá Thuận thôn Tân An đến Đông cầu cũ Hà Tân </t>
    </r>
    <r>
      <rPr>
        <i/>
        <sz val="14"/>
        <color theme="1"/>
        <rFont val="Times New Roman"/>
        <family val="1"/>
      </rPr>
      <t>(đường ĐT 609 cũ)</t>
    </r>
  </si>
  <si>
    <t>Từ nhà ông Nguyễn Đăng Nhơn thôn Tân Hà đến C51 (chốt bảo vệ đường dây 500 Kv) thôn Tân Hà.</t>
  </si>
  <si>
    <t>Từ C51 (chốt bảo vệ đường đay 500 Kv) thôn Tân Hà đến giáp ranh giới xã Đại Hưng</t>
  </si>
  <si>
    <t>Từ nhà ông Nguyễn Quốc Tuấn thôn Tân Hà đến giáp ranh giới xã Đại Sơn</t>
  </si>
  <si>
    <t>7.1</t>
  </si>
  <si>
    <t>7.2</t>
  </si>
  <si>
    <t>Đường bê tông rộng 4m</t>
  </si>
  <si>
    <t>Đường bê tông 3m từ nhà ông Đống - nhà Ông Phạm Bảy thôn Phú Đông</t>
  </si>
  <si>
    <t>Đường bê tông 3m từ Nhà văn hóa xã - nhà Bà Xuân - Nhà Văn hóa thôn Tích Phú</t>
  </si>
  <si>
    <t>Đường bê tông 3m từ nhà ông Nguyễn Dũng (thôn Phú Hải) đến chợ Đại Hiệp - đến nhà ông Nguyễn Đề thôn Phú Trung</t>
  </si>
  <si>
    <t>Đường bê tông 5m đường vào trung tâm đào tạo lái xe ô tô Hoàng Long</t>
  </si>
  <si>
    <t>ĐH 13</t>
  </si>
  <si>
    <t>Tư trường Trần Hưng Đạo đối diện đến kiệt nhà ông Hồ Bổn đến trường mầm non Đại Nghĩa - Đối diện Khu văn hóa Mỹ Liên</t>
  </si>
  <si>
    <t xml:space="preserve">Từ phía Nam Bênh viện Đa khoa Bắc Quảng Nam đối diện Nghĩa trang Liệt sĩ đi đến nhà hàng Văn Một đối diện hết nhà hàng Phú Mỹ Hương </t>
  </si>
  <si>
    <t>Tây cầu Ái Nghĩa (cả 2 bên) đến hết nhà ông Du phía Bắc đường; phía Nam đường: hết cây xăng Phúc Hậu</t>
  </si>
  <si>
    <t>Giáp nhà ông Du phía Bắc đường; phía Nam đường: từ Nhà thờ Công giáo đi đến kiệt nhà bà Tuyết - Tâm (bún Tuyến) đối diện hết kiệt Nhà thờ Nguyễn Đức</t>
  </si>
  <si>
    <t>Đường rộng 6m, mặt bê tông 5m, từ nhà ông Đoàn Cường đến giáp đường Quang Trung</t>
  </si>
  <si>
    <t>Đường rộng 7m, mặt bê tông rộng 5m (Đường DX 20</t>
  </si>
  <si>
    <t>Ranh giới TT Ái Nghĩa Khu văn hóa Phiếm Ái 1 - Đối diện kiệt bên nhà ông Phan Sắc</t>
  </si>
  <si>
    <t>Ranh giới TT Ái Nghĩa Khu văn hóa Phiếm Ái 1 - Đối diện  kiệt bên nhà ông Phan Sắc đến đầu đường trường Trần Hưng Đạo đối diện đến  kiệt bên nhà ông Hồ Bổn</t>
  </si>
  <si>
    <t>Ranh giới TT Ái Nghĩa đến đường xuống Bộ Bắc</t>
  </si>
  <si>
    <t>Ngã tư Quảng Huế (sau nhà ông Huệ, ông Đấu) đến Cầu Hòa Thạch, khu quy hoạch 2 Đại An</t>
  </si>
  <si>
    <t>Ranh giới TT Ái Nghĩa đến đường tránh lũ xã Đại An</t>
  </si>
  <si>
    <t>Đường tránh lũ đến ngã ba Giao Thủy</t>
  </si>
  <si>
    <t>Từ cầu đá chồng đi đến giáp kênh chính Khe Tân (thôn Mỹ Nam)</t>
  </si>
  <si>
    <t>Từ đường ĐH11.ĐL (nhà ông Mai Hiền) đến kênh chính Khe Tân (Nhà ông Khởi) (cả hai bên)</t>
  </si>
  <si>
    <t>Từ kênh Khê Tân đến giáp nhà ông Trịnh Dũng (Qua xã cả hai bên)</t>
  </si>
  <si>
    <t>Nhà ông Trịnh Dũng - giáp nhà ông Võ Đăng Kim (cả hai bên)</t>
  </si>
  <si>
    <t>Từ nhà ông Võ Đăng Kim - Cầu Tây Nam Phước (cả hai bên)</t>
  </si>
  <si>
    <t>3.1</t>
  </si>
  <si>
    <t>3.2</t>
  </si>
  <si>
    <t>Cầu Tây thôn Nam Phước đến ngã ba Truông Chẹt (cả hai bên)</t>
  </si>
  <si>
    <t>Từ giáp xã Đại Phong đến nhà ông Tô Minh Hữu (cả hai bên)</t>
  </si>
  <si>
    <t>Ranh giới xã Đại Minh - Phòng khám vùng B đối diện hết trường Tiểu học ( cả 2 bên)</t>
  </si>
  <si>
    <t>Phòng khám vùng B đối diện hết trường Tiểu học - Mương thoát nước cống cầu Bà Lầu ( cả 2 bên)</t>
  </si>
  <si>
    <t>Cống cầu Bà Lầu - Bến đò Phú Thuận ( cả 2 bên)</t>
  </si>
  <si>
    <t>Đường ĐH 18 ( bê tông 3,5m)</t>
  </si>
  <si>
    <t>Ranh giới xã Đại An đến Hết hội trường Thanh Vân, cả 2 bên</t>
  </si>
  <si>
    <t>Từ nhà ông Nguyễn Ngọc Ánh đến mương thuỷ lợi ( nhà ông Lê Kinh) cả 2 bên</t>
  </si>
  <si>
    <t>Từ mương thuỷ lợi ( Nhà Hứa Lào) đến Hết nhà ông Nguyễn Thế Luyện, cả hai bên</t>
  </si>
  <si>
    <t>Cổng làng Quảng Đại - Ranh giới xã Đại Thắng</t>
  </si>
  <si>
    <t>Từ Cổng làng Quảng Đại đến hết trường Nguyễn Thái Húy, cả hai bên</t>
  </si>
  <si>
    <t>Từ nhà bà Sáu Nghiệp - Ranh giới xã Đại Thắng cả 2 bên</t>
  </si>
  <si>
    <t>Đường quy hoạch chi tiết khu trung tâm xã</t>
  </si>
  <si>
    <t>Đường ĐH3ĐL Khe Đá Nhảy ranh giới xã Đại Phong – Cầu Khe Hóc Chùa Ngọc Thạch</t>
  </si>
  <si>
    <t>Đường ĐH3ĐL Cầu Khe Hóc Chùa Ngọc Thạch – Cây Xăng Đại Hồng đoạn đối nối QL14B</t>
  </si>
  <si>
    <t>Từ Quốc lộ 14B ( nhà bà Cơ) đến cổng làng Hà Vy ( nhà ông Hẹn)</t>
  </si>
  <si>
    <t>Ranh giới xã Đại Lãnh đến nhà ông Ba</t>
  </si>
  <si>
    <t>Từ hết nhà ông Ba đến trại giam An Điềm</t>
  </si>
  <si>
    <t>Từ trại giam An Điềm đến trạm kiểm lâm</t>
  </si>
  <si>
    <t>Ranh giới xã Đại Đồng - Đến hết nhà ông Nguyễn Thanh Trung thôn Hà Dục Tây</t>
  </si>
  <si>
    <t>Ranh giới xã Đại Đồng - đến hết nhà ông Nguyễn Tấn Thanh thôn Hà Dục Đông</t>
  </si>
  <si>
    <t>Từ nhà ông Trần Ngọc Duẩn thôn Hà Dục Đông đến hết Khu Văn hóa thôn Tịnh Đông Tây</t>
  </si>
  <si>
    <t>Từ nhà Bà Trần Thị Kỷ đến hết nhà ông Nguyễn Thanh Trung thôn Hà Dục Tây</t>
  </si>
  <si>
    <t>Từ hết nhà ông Nguyễn Thanh Trung thôn Hà Dục Tây đến hết nhà bà Trần Thị Tuyết thôn Hà Dục Tây</t>
  </si>
  <si>
    <t>Từ nhà ông Nguyễn Côi thôn Hà Dục Tây đến hết nhà bà Huỳnh Thị Kim Loan (bà Xiêm cũ) thôn Đại An</t>
  </si>
  <si>
    <t>Từ nhà ông Lê Anh Quốc thôn Đại An đến hết nhà ông Trần Năm thôn Đại An, đối diện trường Nguyễn Huệ</t>
  </si>
  <si>
    <t>Nhà ông Nguyễn Năm thôn Đại An - Đông cầu mới Hà Tân và Đông cầu cũ Hà Tân (cả 2 bên)</t>
  </si>
  <si>
    <t>Từ Tây cầu mới Hà Tân đến hết nhà ông Võ Thế Chi thôn Hà Tân</t>
  </si>
  <si>
    <t>Khu vực tiếp giáp chợ Đại Lãnh đường bê tông 2,5 m</t>
  </si>
  <si>
    <t>Từ nhà ông Võ Thế Ý thôn Hà Tân đến hết nhà bà Lê Thị Lan thôn Hà Tân</t>
  </si>
  <si>
    <t>Cổng nghĩa trang liệt sĩ xã Đại Lãnh đến giáp ranh giới thôn Thái Chấn Sơn, xã Đại Hưng</t>
  </si>
  <si>
    <t>Từ Cầu khe ông Ngữ đến hết khu Trài dân Bãi Quả thôn Hội Khách Tây (bao gồm đường BT rộng 3m)</t>
  </si>
  <si>
    <t xml:space="preserve">Giáp bê tông rộng 3m Tân Đợi -Đồng Chàm </t>
  </si>
  <si>
    <t>4</t>
  </si>
  <si>
    <t>7</t>
  </si>
  <si>
    <t>10</t>
  </si>
  <si>
    <t xml:space="preserve">Từ nhà ông Dương Văn Liên đến nhà ông Dương Rượu Em </t>
  </si>
  <si>
    <t>Ngã 5 nghĩa trang - Bầu Sen giáp ĐH 03ĐL (ĐX4)  (Cả 02 bên)</t>
  </si>
  <si>
    <t>13</t>
  </si>
  <si>
    <t>Từ ĐH5.ĐL đến hết khu văn hóa thôn Phú Xuân (cả hai bên) (ĐH7.ĐL)</t>
  </si>
  <si>
    <t>Từ hết khu văn hòa thôn Phú Xuân - giáp cầu cống Phú Xuân (cả hai bên)</t>
  </si>
  <si>
    <t>Từ nhà ông Lê Văn Kỳ - Thảo đối diện hết kiệt nhà thờ Nguyễn Đức đến giáp Cống bà Dân (Khu Nghĩa Trung) đối diện cả 2 bên</t>
  </si>
  <si>
    <t xml:space="preserve">Từ nhà ông Nguyễn Đức đối diện nhà xe Việt Tuyết đến kiệt xăng dầu khu 3 (Khu Nghĩa Đông mới) đối diện nhà ông Trần Hòa </t>
  </si>
  <si>
    <t>Từ nhà ông Phạm Giang đối diện cửa hàng xăng dầu khu 3 (Khu Nghĩa Đông mới) đến hết Dương Thị Hoa - Thành đối diện hết nhà ông Trần Sáu</t>
  </si>
  <si>
    <t>ĐƯỜNG NỘI THỊ KHU DÂN CƯ KHU NGHĨA ĐÔNG</t>
  </si>
  <si>
    <t>Đường nội thị Khu tái định cư bờ Tây sông Vu Gia khu 2 (Khu Nghĩa Phước mới) (bê tông rộng 4,5)</t>
  </si>
  <si>
    <t>Đường vào khu hành chính số 2 (Khu Phước Mỹ)</t>
  </si>
  <si>
    <t>Phía Nam cầu Hòa Đông đến giáp lô số 01 (KDC quân đội huyện Đại Lộc) đối diện phía Bắc đường Cụm CN khu 5 (Khu Nghĩa Hiệp mới)</t>
  </si>
  <si>
    <t>Từ lô số 01 (KDC quân đội huyện Đại Lộc) đối diện phía Nam đường Cụm CN khu 5  (Khu Nghĩa Hiệp mới) đến hết Bệnh viện Đa khoa Bắc Quảng Nam đối diện đường vào nhà công vụ</t>
  </si>
  <si>
    <t>Đường Bê tông rộng  ≥ 3m, gồm Khu Nghĩa Phước, Khu Nghĩa Đông, Khu Phước Mỹ, Khu Nghĩa Mỹ</t>
  </si>
  <si>
    <t>Đường Bê tông rộng từ 2m - dưới 3m, gồm Khu Nghĩa Phước, Khu Nghĩa Đông, Khu Phước Mỹ, Khu Nghĩa Mỹ</t>
  </si>
  <si>
    <t>Các đường Bê tông còn lại, gồm Khu Nghĩa Phước, Khu Nghĩa Đông, Khu Phước Mỹ, Khu Nghĩa Mỹ</t>
  </si>
  <si>
    <t>Đường đất ≥ 4m gồm Khu Nghĩa Phước, Khu Nghĩa Đông,  khu7, Khu Nghĩa Mỹ</t>
  </si>
  <si>
    <t>Đường đất ≥ 4m, gồm Khu Nghĩa Trung, Khu Hòa Đông, Khu Nghĩa Hiệp, Khu Nghĩa Mỹ, Khu Song Mỹ, Khu Song Mỹ, Khu An Đông</t>
  </si>
  <si>
    <t>Các đường đất còn lại dưới 4m: Gồm Khu Nghĩa Trung, Khu Hòa Đông, Khu Nghĩa Hiệp, Khu Nghĩa Mỹ, Khu Song Mỹ, Khu Song Mỹ, Khu An Đông</t>
  </si>
  <si>
    <t>Các đường Bê tông còn lại, gồm Khu Nghĩa Trung, Khu Hòa Đông, Khu Nghĩa Hiệp, Khu Nghĩa Mỹ, Khu Song Mỹ, Khu An Đông</t>
  </si>
  <si>
    <t>Đường Bê tông rộng  ≥ 3m còn lại gồm: Khu Nghĩa Trung, Khu Hòa Đông, Khu Nghĩa Hiệp, Khu Nghĩa Mỹ, Khu Song Mỹ, Khu An Đông</t>
  </si>
  <si>
    <t>Đường Bê tông rộng từ 2m - dưới 3m còn lại gồm: Khu Nghĩa Trung, Khu Hòa Đông, Khu Nghĩa Hiệp, Khu Nghĩa Mỹ, Khu Song Mỹ, Khu An Đông</t>
  </si>
  <si>
    <t>Các đường đất còn lại dưới 4m: Gồm Khu Nghĩa Phước, Khu Nghĩa Đông, Khu Phước Mỹ, Khu Nghĩa Mỹ</t>
  </si>
  <si>
    <t>5</t>
  </si>
  <si>
    <t>Đà Nẵng đang tiến hành thu thập giá phổ biến thị trường, chưa đề xuất điều chỉnh Bảng giá đất</t>
  </si>
  <si>
    <t>Giá đề xuất Bảng giá đất 2020-2024 (đ/m2)</t>
  </si>
  <si>
    <t>3 = 1/2</t>
  </si>
  <si>
    <t>Đất rừng sản xuất</t>
  </si>
  <si>
    <t>Đất trồng cây lâu năm</t>
  </si>
  <si>
    <t>Đất trồng lúa nước và cây hằng năm</t>
  </si>
  <si>
    <t>Xã Đại Hồng (miền núi)</t>
  </si>
  <si>
    <t>18</t>
  </si>
  <si>
    <t>Xã Đại Sơn (miền núi)</t>
  </si>
  <si>
    <t>17</t>
  </si>
  <si>
    <t>Xã Đại Lãnh (miền núi)</t>
  </si>
  <si>
    <t>16</t>
  </si>
  <si>
    <t>Đất nuôi trồng thủy sản</t>
  </si>
  <si>
    <t>Xã Đại Hưng (miền núi)</t>
  </si>
  <si>
    <t>15</t>
  </si>
  <si>
    <t>Xã Đại Tân (miền núi)</t>
  </si>
  <si>
    <t>14</t>
  </si>
  <si>
    <t>Xã Đại Thạnh (miền núi)</t>
  </si>
  <si>
    <t>Xã Đại Chánh (miền núi)</t>
  </si>
  <si>
    <t>12</t>
  </si>
  <si>
    <t>Xã Đại Quang (miền núi)</t>
  </si>
  <si>
    <t>11</t>
  </si>
  <si>
    <t>Xã Đại Đồng (miền núi)</t>
  </si>
  <si>
    <t>Xã Đại Thắng (đồng bằng)</t>
  </si>
  <si>
    <t>9</t>
  </si>
  <si>
    <t>Xã Đại Phong (đồng bằng)</t>
  </si>
  <si>
    <t>8</t>
  </si>
  <si>
    <t>Xã Đại Minh (đồng bằng)</t>
  </si>
  <si>
    <t>Xã Đại Cường (đồng bằng)</t>
  </si>
  <si>
    <t>6</t>
  </si>
  <si>
    <t>Xã Đại An (đồng bằng)</t>
  </si>
  <si>
    <t>Xã Đại Hòa (đồng bằng)</t>
  </si>
  <si>
    <t>Xã Đại Nghĩa (đồng bằng)</t>
  </si>
  <si>
    <t>3</t>
  </si>
  <si>
    <t>Xã Đại Hiệp (đồng bằng)</t>
  </si>
  <si>
    <t>Thị trấn Ái Nghĩa (đồng bằng)</t>
  </si>
  <si>
    <t>Vị trí/Đơn giá</t>
  </si>
  <si>
    <t>Tên đơn vị hành chính/
Loại đất nông nghiệp</t>
  </si>
  <si>
    <t xml:space="preserve">ĐẤT Ở NÔNG THÔN </t>
  </si>
  <si>
    <t>Từ ĐH7-DDX1 (Bỏ, vì trùng với đoạn 4.3)</t>
  </si>
  <si>
    <t xml:space="preserve">ĐẤT Ở ĐÔ THỊ </t>
  </si>
  <si>
    <t>ĐẤT SẢN XUẤT, KINH DOANH PHI NÔNG NGHIỆP KHÔNG PHẢI LÀ ĐẤT THƯƠNG MẠI, DỊCH VỤ</t>
  </si>
  <si>
    <t>ĐẤT THƯƠNG MẠI, DỊCH VỤ</t>
  </si>
  <si>
    <t>Đường Phạm Văn Đồng rộng 6m - 10,5m - 6m</t>
  </si>
  <si>
    <t>Điều chỉnh độ rộng đường (vỉa hè) từ 3m - 10,5m - 6m thành 6m - 10,5m - 6m</t>
  </si>
  <si>
    <t>Đường bê tông rộng 6m - 10,5m - 6m</t>
  </si>
  <si>
    <t xml:space="preserve">ĐẤT NÔNG NGHIỆP </t>
  </si>
  <si>
    <t>ĐVT: đồng/m2</t>
  </si>
  <si>
    <t>Vị trí 1</t>
  </si>
  <si>
    <t>Vị trí 2</t>
  </si>
  <si>
    <t>Vị trí 3</t>
  </si>
  <si>
    <t>Vị trí 4</t>
  </si>
  <si>
    <t>Vị trí 5</t>
  </si>
  <si>
    <r>
      <t>CÁC ĐƯỜNG</t>
    </r>
    <r>
      <rPr>
        <sz val="14"/>
        <rFont val="Times New Roman"/>
        <family val="1"/>
      </rPr>
      <t xml:space="preserve"> C</t>
    </r>
    <r>
      <rPr>
        <b/>
        <sz val="14"/>
        <rFont val="Times New Roman"/>
        <family val="1"/>
      </rPr>
      <t>ÒN</t>
    </r>
    <r>
      <rPr>
        <sz val="14"/>
        <rFont val="Times New Roman"/>
        <family val="1"/>
      </rPr>
      <t xml:space="preserve"> L</t>
    </r>
    <r>
      <rPr>
        <b/>
        <sz val="14"/>
        <rFont val="Times New Roman"/>
        <family val="1"/>
      </rPr>
      <t>ẠI</t>
    </r>
  </si>
  <si>
    <t>Tên đơn vị hành chính/Ranh giới đất</t>
  </si>
  <si>
    <t>Đơn giá</t>
  </si>
  <si>
    <t>Đường Bê tông 3m đến 5m từ cầu Hà Nha - Cầu Ông Quỳnh (ĐX)</t>
  </si>
  <si>
    <t>Các đường Bê tông rộng từ 2m đến 5m</t>
  </si>
  <si>
    <t>Đường bê tông 3m từ nhà ông Ngô Toán - Nhà ông Hùng    (đường vào nhà máy gạch Đất Quảng)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</si>
</sst>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0;[Red]#,##0.00"/>
    <numFmt numFmtId="166" formatCode="#,##0;[Red]#,##0"/>
  </numFmts>
  <fonts count="43" x14ac:knownFonts="1">
    <font>
      <sz val="11"/>
      <color theme="1"/>
      <name val="Calibri"/>
      <family val="2"/>
      <scheme val="minor"/>
    </font>
    <font>
      <sz val="11"/>
      <color indexed="8"/>
      <name val="Calibri"/>
      <family val="2"/>
    </font>
    <font>
      <sz val="11"/>
      <color indexed="8"/>
      <name val="Calibri"/>
      <family val="2"/>
    </font>
    <font>
      <sz val="8"/>
      <name val="Calibri"/>
      <family val="2"/>
    </font>
    <font>
      <b/>
      <sz val="13"/>
      <name val="Times New Roman"/>
      <family val="1"/>
    </font>
    <font>
      <sz val="13"/>
      <name val="Times New Roman"/>
      <family val="1"/>
    </font>
    <font>
      <b/>
      <sz val="10"/>
      <name val="Times New Roman"/>
      <family val="1"/>
    </font>
    <font>
      <i/>
      <sz val="13"/>
      <name val="Times New Roman"/>
      <family val="1"/>
    </font>
    <font>
      <b/>
      <i/>
      <sz val="13"/>
      <name val="Times New Roman"/>
      <family val="1"/>
    </font>
    <font>
      <sz val="10"/>
      <name val="Times New Roman"/>
      <family val="1"/>
    </font>
    <font>
      <sz val="12"/>
      <name val="Times New Roman"/>
      <family val="1"/>
    </font>
    <font>
      <sz val="10"/>
      <name val="Arial"/>
      <family val="2"/>
    </font>
    <font>
      <b/>
      <sz val="10"/>
      <color indexed="8"/>
      <name val="Times New Roman"/>
      <family val="1"/>
    </font>
    <font>
      <sz val="10"/>
      <color indexed="8"/>
      <name val="Times New Roman"/>
      <family val="1"/>
    </font>
    <font>
      <sz val="10"/>
      <color rgb="FFFF0000"/>
      <name val="Times New Roman"/>
      <family val="1"/>
    </font>
    <font>
      <b/>
      <sz val="10"/>
      <color rgb="FFFF0000"/>
      <name val="Times New Roman"/>
      <family val="1"/>
    </font>
    <font>
      <b/>
      <i/>
      <sz val="10"/>
      <color indexed="8"/>
      <name val="Times New Roman"/>
      <family val="1"/>
    </font>
    <font>
      <b/>
      <i/>
      <sz val="10"/>
      <color rgb="FFFF0000"/>
      <name val="Times New Roman"/>
      <family val="1"/>
    </font>
    <font>
      <i/>
      <sz val="10"/>
      <color indexed="8"/>
      <name val="Times New Roman"/>
      <family val="1"/>
    </font>
    <font>
      <b/>
      <sz val="12"/>
      <name val="Times New Roman"/>
      <family val="1"/>
    </font>
    <font>
      <b/>
      <i/>
      <sz val="12"/>
      <name val="Times New Roman"/>
      <family val="1"/>
    </font>
    <font>
      <b/>
      <sz val="13"/>
      <color theme="1"/>
      <name val="Times New Roman"/>
      <family val="1"/>
    </font>
    <font>
      <sz val="13"/>
      <color theme="1"/>
      <name val="Times New Roman"/>
      <family val="1"/>
    </font>
    <font>
      <sz val="14"/>
      <name val="Times New Roman"/>
      <family val="1"/>
    </font>
    <font>
      <i/>
      <sz val="13"/>
      <color theme="1"/>
      <name val="Times New Roman"/>
      <family val="1"/>
    </font>
    <font>
      <sz val="11"/>
      <color theme="1"/>
      <name val="Calibri"/>
      <family val="2"/>
      <scheme val="minor"/>
    </font>
    <font>
      <b/>
      <sz val="14"/>
      <name val="Times New Roman"/>
      <family val="1"/>
    </font>
    <font>
      <sz val="13"/>
      <color indexed="8"/>
      <name val="Times New Roman"/>
      <family val="1"/>
    </font>
    <font>
      <b/>
      <sz val="13"/>
      <color indexed="8"/>
      <name val="Times New Roman"/>
      <family val="1"/>
    </font>
    <font>
      <i/>
      <sz val="14"/>
      <color theme="1"/>
      <name val="Times New Roman"/>
      <family val="1"/>
    </font>
    <font>
      <b/>
      <sz val="14"/>
      <color theme="1"/>
      <name val="Times New Roman"/>
      <family val="1"/>
    </font>
    <font>
      <b/>
      <sz val="12"/>
      <name val="Times New Roman"/>
      <family val="1"/>
      <charset val="163"/>
    </font>
    <font>
      <b/>
      <sz val="20"/>
      <color indexed="8"/>
      <name val="Times New Roman"/>
      <family val="1"/>
    </font>
    <font>
      <b/>
      <sz val="14"/>
      <color indexed="8"/>
      <name val="Times New Roman"/>
      <family val="1"/>
    </font>
    <font>
      <sz val="14"/>
      <color indexed="8"/>
      <name val="Times New Roman"/>
      <family val="1"/>
    </font>
    <font>
      <b/>
      <i/>
      <sz val="14"/>
      <color indexed="8"/>
      <name val="Times New Roman"/>
      <family val="1"/>
    </font>
    <font>
      <b/>
      <i/>
      <sz val="14"/>
      <name val="Times New Roman"/>
      <family val="1"/>
    </font>
    <font>
      <i/>
      <sz val="14"/>
      <name val="Times New Roman"/>
      <family val="1"/>
    </font>
    <font>
      <sz val="14"/>
      <color theme="1"/>
      <name val="Times New Roman"/>
      <family val="1"/>
    </font>
    <font>
      <b/>
      <i/>
      <sz val="14"/>
      <color theme="1"/>
      <name val="Times New Roman"/>
      <family val="1"/>
    </font>
    <font>
      <b/>
      <sz val="11"/>
      <name val="Calibri"/>
      <family val="2"/>
      <scheme val="minor"/>
    </font>
    <font>
      <b/>
      <sz val="14"/>
      <color rgb="FFFF0000"/>
      <name val="Times New Roman"/>
      <family val="1"/>
    </font>
    <font>
      <sz val="14"/>
      <color rgb="FFFF0000"/>
      <name val="Times New Roman"/>
      <family val="1"/>
    </font>
  </fonts>
  <fills count="8">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50"/>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10" fillId="0" borderId="0"/>
    <xf numFmtId="0" fontId="10" fillId="0" borderId="0"/>
    <xf numFmtId="0" fontId="11" fillId="0" borderId="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cellStyleXfs>
  <cellXfs count="364">
    <xf numFmtId="0" fontId="0" fillId="0" borderId="0" xfId="0"/>
    <xf numFmtId="0" fontId="4" fillId="0" borderId="0" xfId="0" applyFont="1" applyBorder="1" applyAlignment="1">
      <alignment horizontal="justify" vertical="top" wrapText="1"/>
    </xf>
    <xf numFmtId="0" fontId="5" fillId="0" borderId="0" xfId="0" applyFont="1" applyBorder="1" applyAlignment="1">
      <alignment horizontal="center" vertical="top" wrapText="1"/>
    </xf>
    <xf numFmtId="0" fontId="4" fillId="0" borderId="0" xfId="0" applyFont="1" applyBorder="1" applyAlignment="1">
      <alignment horizontal="center" vertical="top" wrapText="1"/>
    </xf>
    <xf numFmtId="0" fontId="5" fillId="0" borderId="1" xfId="0" applyFont="1" applyBorder="1" applyAlignment="1">
      <alignment horizontal="center" vertical="top" wrapText="1"/>
    </xf>
    <xf numFmtId="4" fontId="5" fillId="0" borderId="1" xfId="0" applyNumberFormat="1" applyFont="1" applyBorder="1" applyAlignment="1">
      <alignment horizontal="center" vertical="top" wrapText="1"/>
    </xf>
    <xf numFmtId="0" fontId="5" fillId="0" borderId="0" xfId="0" applyFont="1" applyBorder="1" applyAlignment="1">
      <alignment horizontal="center" vertical="center" wrapText="1"/>
    </xf>
    <xf numFmtId="0" fontId="9" fillId="0" borderId="0" xfId="0" applyFont="1" applyBorder="1" applyAlignment="1">
      <alignment horizontal="center" vertical="center" wrapText="1"/>
    </xf>
    <xf numFmtId="0" fontId="5" fillId="0" borderId="0" xfId="0" applyFont="1" applyBorder="1" applyAlignment="1">
      <alignment horizontal="justify" vertical="top" wrapText="1"/>
    </xf>
    <xf numFmtId="0" fontId="8" fillId="0" borderId="0" xfId="0" applyFont="1" applyBorder="1" applyAlignment="1">
      <alignment horizontal="justify" vertical="top" wrapText="1"/>
    </xf>
    <xf numFmtId="0" fontId="5" fillId="0" borderId="0" xfId="0" applyFont="1" applyFill="1" applyBorder="1" applyAlignment="1">
      <alignment horizontal="justify" vertical="top" wrapText="1"/>
    </xf>
    <xf numFmtId="49" fontId="5" fillId="0" borderId="0" xfId="0" applyNumberFormat="1" applyFont="1" applyBorder="1" applyAlignment="1">
      <alignment horizontal="center" vertical="top" wrapText="1"/>
    </xf>
    <xf numFmtId="49" fontId="5" fillId="0" borderId="0" xfId="1" applyNumberFormat="1" applyFont="1" applyBorder="1" applyAlignment="1">
      <alignment horizontal="center" vertical="top" wrapText="1"/>
    </xf>
    <xf numFmtId="0" fontId="5" fillId="0" borderId="0" xfId="0" applyFont="1" applyBorder="1" applyAlignment="1">
      <alignment horizontal="right" vertical="top" wrapText="1"/>
    </xf>
    <xf numFmtId="164" fontId="5" fillId="0" borderId="0" xfId="1" applyNumberFormat="1" applyFont="1" applyBorder="1" applyAlignment="1">
      <alignment horizontal="right" vertical="top" wrapText="1"/>
    </xf>
    <xf numFmtId="164" fontId="5" fillId="0" borderId="1" xfId="1" applyNumberFormat="1" applyFont="1" applyFill="1" applyBorder="1" applyAlignment="1">
      <alignment horizontal="right" vertical="top" wrapText="1"/>
    </xf>
    <xf numFmtId="0" fontId="4" fillId="0" borderId="1" xfId="0" applyFont="1" applyBorder="1" applyAlignment="1">
      <alignment horizontal="center" vertical="top" wrapText="1"/>
    </xf>
    <xf numFmtId="0" fontId="4" fillId="0" borderId="1" xfId="0" applyFont="1" applyBorder="1" applyAlignment="1">
      <alignment horizontal="justify" vertical="top" wrapText="1"/>
    </xf>
    <xf numFmtId="49" fontId="5" fillId="0" borderId="1" xfId="1" applyNumberFormat="1" applyFont="1" applyBorder="1" applyAlignment="1">
      <alignment horizontal="center" vertical="top" wrapText="1"/>
    </xf>
    <xf numFmtId="0" fontId="5" fillId="0" borderId="1" xfId="0" applyFont="1" applyBorder="1" applyAlignment="1">
      <alignment horizontal="right" vertical="top" wrapText="1"/>
    </xf>
    <xf numFmtId="0" fontId="5" fillId="0" borderId="1" xfId="0" applyFont="1" applyBorder="1" applyAlignment="1">
      <alignment horizontal="justify" vertical="top" wrapText="1"/>
    </xf>
    <xf numFmtId="49" fontId="5" fillId="0" borderId="1" xfId="2" applyNumberFormat="1" applyFont="1" applyBorder="1" applyAlignment="1">
      <alignment horizontal="center" vertical="top" wrapText="1"/>
    </xf>
    <xf numFmtId="164" fontId="5" fillId="0" borderId="1" xfId="2" applyNumberFormat="1" applyFont="1" applyBorder="1" applyAlignment="1">
      <alignment horizontal="right" vertical="top" wrapText="1"/>
    </xf>
    <xf numFmtId="164" fontId="5" fillId="0" borderId="1" xfId="1" applyNumberFormat="1" applyFont="1" applyBorder="1" applyAlignment="1">
      <alignment horizontal="right" vertical="top" wrapText="1"/>
    </xf>
    <xf numFmtId="164" fontId="5" fillId="0" borderId="1" xfId="1" applyNumberFormat="1" applyFont="1" applyBorder="1" applyAlignment="1">
      <alignment horizontal="justify" vertical="top" wrapText="1"/>
    </xf>
    <xf numFmtId="0" fontId="5" fillId="0" borderId="1" xfId="3" applyFont="1" applyBorder="1" applyAlignment="1">
      <alignment horizontal="justify" vertical="top" wrapText="1"/>
    </xf>
    <xf numFmtId="166" fontId="5" fillId="0" borderId="1" xfId="1" applyNumberFormat="1" applyFont="1" applyBorder="1" applyAlignment="1">
      <alignment horizontal="right" vertical="top" wrapText="1"/>
    </xf>
    <xf numFmtId="49" fontId="5" fillId="0" borderId="1" xfId="0" applyNumberFormat="1" applyFont="1" applyBorder="1" applyAlignment="1">
      <alignment horizontal="center" vertical="top" wrapText="1"/>
    </xf>
    <xf numFmtId="165" fontId="5" fillId="0" borderId="1" xfId="1" applyNumberFormat="1" applyFont="1" applyBorder="1" applyAlignment="1">
      <alignment horizontal="right" vertical="top" wrapText="1"/>
    </xf>
    <xf numFmtId="43" fontId="5" fillId="0" borderId="1" xfId="1" applyFont="1" applyBorder="1" applyAlignment="1">
      <alignment horizontal="right" vertical="top" wrapText="1"/>
    </xf>
    <xf numFmtId="0" fontId="5" fillId="0" borderId="1" xfId="0" quotePrefix="1" applyFont="1" applyBorder="1" applyAlignment="1">
      <alignment horizontal="justify" vertical="top" wrapText="1"/>
    </xf>
    <xf numFmtId="3" fontId="5" fillId="0" borderId="1" xfId="0" applyNumberFormat="1" applyFont="1" applyBorder="1" applyAlignment="1">
      <alignment horizontal="right" vertical="top" wrapText="1"/>
    </xf>
    <xf numFmtId="0" fontId="7" fillId="0" borderId="1" xfId="0" quotePrefix="1" applyFont="1" applyBorder="1" applyAlignment="1">
      <alignment horizontal="center" vertical="top" wrapText="1"/>
    </xf>
    <xf numFmtId="0" fontId="7" fillId="0" borderId="1" xfId="0" applyFont="1" applyBorder="1" applyAlignment="1">
      <alignment horizontal="center" vertical="top" wrapText="1"/>
    </xf>
    <xf numFmtId="4" fontId="5" fillId="2"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justify" vertical="top" wrapText="1"/>
    </xf>
    <xf numFmtId="49" fontId="5" fillId="0" borderId="1" xfId="0" applyNumberFormat="1" applyFont="1" applyFill="1" applyBorder="1" applyAlignment="1">
      <alignment horizontal="center" vertical="top" wrapText="1"/>
    </xf>
    <xf numFmtId="4" fontId="5" fillId="0" borderId="1" xfId="0" applyNumberFormat="1" applyFont="1" applyFill="1" applyBorder="1" applyAlignment="1">
      <alignment horizontal="center" vertical="top" wrapText="1"/>
    </xf>
    <xf numFmtId="0" fontId="5" fillId="0" borderId="0" xfId="0" applyFont="1" applyBorder="1" applyAlignment="1">
      <alignment horizontal="justify" vertical="top" wrapText="1"/>
    </xf>
    <xf numFmtId="0" fontId="4" fillId="0" borderId="0" xfId="0" applyFont="1" applyBorder="1" applyAlignment="1">
      <alignment horizontal="justify" vertical="top" wrapText="1"/>
    </xf>
    <xf numFmtId="0" fontId="6"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justify" vertical="top" wrapText="1"/>
    </xf>
    <xf numFmtId="3" fontId="5" fillId="5" borderId="0" xfId="0" applyNumberFormat="1" applyFont="1" applyFill="1" applyBorder="1" applyAlignment="1">
      <alignment horizontal="justify" vertical="top" wrapText="1"/>
    </xf>
    <xf numFmtId="4" fontId="5" fillId="5" borderId="0" xfId="0" applyNumberFormat="1" applyFont="1" applyFill="1" applyBorder="1" applyAlignment="1">
      <alignment horizontal="justify" vertical="top" wrapText="1"/>
    </xf>
    <xf numFmtId="3" fontId="4" fillId="5" borderId="1" xfId="0" applyNumberFormat="1" applyFont="1" applyFill="1" applyBorder="1" applyAlignment="1">
      <alignment horizontal="center" vertical="top" wrapText="1"/>
    </xf>
    <xf numFmtId="3" fontId="4" fillId="5" borderId="1" xfId="0" applyNumberFormat="1" applyFont="1" applyFill="1" applyBorder="1" applyAlignment="1">
      <alignment horizontal="center" vertical="center" wrapText="1"/>
    </xf>
    <xf numFmtId="4" fontId="4" fillId="5" borderId="1" xfId="0" applyNumberFormat="1" applyFont="1" applyFill="1" applyBorder="1" applyAlignment="1">
      <alignment horizontal="center" vertical="center" wrapText="1"/>
    </xf>
    <xf numFmtId="3" fontId="6" fillId="5" borderId="1" xfId="0" applyNumberFormat="1" applyFont="1" applyFill="1" applyBorder="1" applyAlignment="1">
      <alignment horizontal="center" vertical="center" wrapText="1"/>
    </xf>
    <xf numFmtId="3" fontId="5" fillId="5" borderId="1" xfId="0" applyNumberFormat="1" applyFont="1" applyFill="1" applyBorder="1" applyAlignment="1">
      <alignment horizontal="justify" vertical="top" wrapText="1"/>
    </xf>
    <xf numFmtId="4" fontId="5" fillId="5" borderId="1" xfId="0" applyNumberFormat="1" applyFont="1" applyFill="1" applyBorder="1" applyAlignment="1">
      <alignment horizontal="justify" vertical="top" wrapText="1"/>
    </xf>
    <xf numFmtId="4" fontId="6" fillId="5" borderId="1" xfId="0" applyNumberFormat="1" applyFont="1" applyFill="1" applyBorder="1" applyAlignment="1">
      <alignment horizontal="center" vertical="center" wrapText="1"/>
    </xf>
    <xf numFmtId="4" fontId="5" fillId="5" borderId="0" xfId="0" applyNumberFormat="1" applyFont="1" applyFill="1" applyBorder="1" applyAlignment="1">
      <alignment horizontal="center" vertical="top" wrapText="1"/>
    </xf>
    <xf numFmtId="4" fontId="5" fillId="5" borderId="1" xfId="0" applyNumberFormat="1" applyFont="1" applyFill="1" applyBorder="1" applyAlignment="1">
      <alignment horizontal="center" vertical="top" wrapText="1"/>
    </xf>
    <xf numFmtId="3" fontId="5" fillId="5" borderId="0" xfId="0" applyNumberFormat="1" applyFont="1" applyFill="1" applyBorder="1" applyAlignment="1">
      <alignment horizontal="center" vertical="top" wrapText="1"/>
    </xf>
    <xf numFmtId="3" fontId="5" fillId="5" borderId="1" xfId="0" applyNumberFormat="1" applyFont="1" applyFill="1" applyBorder="1" applyAlignment="1">
      <alignment horizontal="center" vertical="top" wrapText="1"/>
    </xf>
    <xf numFmtId="4" fontId="4" fillId="5" borderId="1" xfId="0" applyNumberFormat="1" applyFont="1" applyFill="1" applyBorder="1" applyAlignment="1">
      <alignment horizontal="center" vertical="top" wrapText="1"/>
    </xf>
    <xf numFmtId="3" fontId="8" fillId="5" borderId="1" xfId="0" applyNumberFormat="1" applyFont="1" applyFill="1" applyBorder="1" applyAlignment="1">
      <alignment horizontal="center" vertical="top" wrapText="1"/>
    </xf>
    <xf numFmtId="4" fontId="8" fillId="5" borderId="1" xfId="0" applyNumberFormat="1" applyFont="1" applyFill="1" applyBorder="1" applyAlignment="1">
      <alignment horizontal="center" vertical="top" wrapText="1"/>
    </xf>
    <xf numFmtId="0" fontId="6" fillId="0" borderId="1" xfId="0" applyFont="1" applyBorder="1" applyAlignment="1">
      <alignment horizontal="center" vertical="top" wrapText="1"/>
    </xf>
    <xf numFmtId="0" fontId="9" fillId="0" borderId="1" xfId="0" applyFont="1" applyBorder="1" applyAlignment="1">
      <alignment horizontal="center" vertical="top" wrapText="1"/>
    </xf>
    <xf numFmtId="4" fontId="9" fillId="0" borderId="1" xfId="0" applyNumberFormat="1" applyFont="1" applyBorder="1" applyAlignment="1">
      <alignment horizontal="center" vertical="top" wrapText="1"/>
    </xf>
    <xf numFmtId="164" fontId="9" fillId="0" borderId="1" xfId="1" applyNumberFormat="1" applyFont="1" applyFill="1" applyBorder="1" applyAlignment="1">
      <alignment horizontal="right" vertical="top" wrapText="1"/>
    </xf>
    <xf numFmtId="4" fontId="6" fillId="0" borderId="1" xfId="0" applyNumberFormat="1" applyFont="1" applyBorder="1" applyAlignment="1">
      <alignment horizontal="center" vertical="top" wrapText="1"/>
    </xf>
    <xf numFmtId="0" fontId="9"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6" fillId="0" borderId="9" xfId="0" applyFont="1" applyBorder="1" applyAlignment="1">
      <alignment horizontal="center" vertical="center" wrapText="1"/>
    </xf>
    <xf numFmtId="3" fontId="6" fillId="0" borderId="1" xfId="4" applyNumberFormat="1" applyFont="1" applyFill="1" applyBorder="1" applyAlignment="1">
      <alignment horizontal="center" vertical="center" wrapText="1"/>
    </xf>
    <xf numFmtId="4" fontId="6" fillId="0" borderId="1" xfId="4" applyNumberFormat="1" applyFont="1" applyFill="1" applyBorder="1" applyAlignment="1">
      <alignment horizontal="center" vertical="center" wrapText="1"/>
    </xf>
    <xf numFmtId="49" fontId="12" fillId="0" borderId="0" xfId="0" applyNumberFormat="1" applyFont="1" applyBorder="1" applyAlignment="1">
      <alignment horizontal="center" vertical="top" wrapText="1"/>
    </xf>
    <xf numFmtId="49" fontId="12" fillId="0" borderId="0" xfId="0" applyNumberFormat="1" applyFont="1" applyBorder="1" applyAlignment="1">
      <alignment vertical="top" wrapText="1"/>
    </xf>
    <xf numFmtId="3" fontId="13" fillId="5" borderId="0" xfId="0" applyNumberFormat="1" applyFont="1" applyFill="1" applyBorder="1" applyAlignment="1">
      <alignment horizontal="center" vertical="top" wrapText="1"/>
    </xf>
    <xf numFmtId="4" fontId="13" fillId="5" borderId="0" xfId="0" applyNumberFormat="1" applyFont="1" applyFill="1" applyBorder="1" applyAlignment="1">
      <alignment horizontal="center" vertical="top" wrapText="1"/>
    </xf>
    <xf numFmtId="0" fontId="13" fillId="0" borderId="0" xfId="0" applyFont="1" applyBorder="1" applyAlignment="1">
      <alignment horizontal="justify" vertical="top" wrapText="1"/>
    </xf>
    <xf numFmtId="0" fontId="13" fillId="0" borderId="0" xfId="0" applyFont="1" applyBorder="1" applyAlignment="1">
      <alignment horizontal="center" vertical="top" wrapText="1"/>
    </xf>
    <xf numFmtId="0" fontId="13" fillId="0" borderId="0" xfId="0" applyFont="1" applyBorder="1" applyAlignment="1">
      <alignment horizontal="right" vertical="top" wrapText="1"/>
    </xf>
    <xf numFmtId="0" fontId="13" fillId="5" borderId="0" xfId="0" applyFont="1" applyFill="1" applyBorder="1" applyAlignment="1">
      <alignment horizontal="justify" vertical="top" wrapText="1"/>
    </xf>
    <xf numFmtId="0" fontId="6" fillId="3" borderId="8" xfId="0" applyFont="1" applyFill="1" applyBorder="1" applyAlignment="1">
      <alignment horizontal="center" vertical="top" wrapText="1"/>
    </xf>
    <xf numFmtId="0" fontId="6" fillId="4" borderId="1" xfId="6" applyFont="1" applyFill="1" applyBorder="1" applyAlignment="1">
      <alignment horizontal="center" vertical="center" wrapText="1"/>
    </xf>
    <xf numFmtId="0" fontId="6" fillId="4" borderId="1" xfId="5" applyFont="1" applyFill="1" applyBorder="1" applyAlignment="1">
      <alignment horizontal="center" vertical="center" wrapText="1"/>
    </xf>
    <xf numFmtId="0" fontId="6" fillId="4" borderId="1" xfId="4" applyFont="1" applyFill="1" applyBorder="1" applyAlignment="1">
      <alignment horizontal="center" vertical="center" wrapText="1"/>
    </xf>
    <xf numFmtId="0" fontId="6" fillId="4" borderId="9" xfId="4" applyFont="1" applyFill="1" applyBorder="1" applyAlignment="1">
      <alignment horizontal="center" vertical="center" wrapText="1"/>
    </xf>
    <xf numFmtId="0" fontId="6" fillId="4" borderId="10" xfId="4" applyFont="1" applyFill="1" applyBorder="1" applyAlignment="1">
      <alignment horizontal="center" vertical="center" wrapText="1"/>
    </xf>
    <xf numFmtId="3" fontId="6" fillId="4" borderId="1" xfId="4" applyNumberFormat="1" applyFont="1" applyFill="1" applyBorder="1" applyAlignment="1">
      <alignment horizontal="center" vertical="center" wrapText="1"/>
    </xf>
    <xf numFmtId="4" fontId="6" fillId="4" borderId="1" xfId="4" applyNumberFormat="1" applyFont="1" applyFill="1" applyBorder="1" applyAlignment="1">
      <alignment horizontal="center" vertical="center" wrapText="1"/>
    </xf>
    <xf numFmtId="3" fontId="6" fillId="4" borderId="9" xfId="4" applyNumberFormat="1" applyFont="1" applyFill="1" applyBorder="1" applyAlignment="1">
      <alignment horizontal="center" vertical="center" wrapText="1"/>
    </xf>
    <xf numFmtId="0" fontId="12" fillId="0" borderId="1" xfId="0" applyFont="1" applyBorder="1" applyAlignment="1">
      <alignment horizontal="center" vertical="top" wrapText="1"/>
    </xf>
    <xf numFmtId="0" fontId="12" fillId="0" borderId="1" xfId="0" applyFont="1" applyBorder="1" applyAlignment="1">
      <alignment horizontal="justify" vertical="top" wrapText="1"/>
    </xf>
    <xf numFmtId="0" fontId="13" fillId="0" borderId="1" xfId="0" applyFont="1" applyBorder="1" applyAlignment="1">
      <alignment horizontal="center" vertical="top" wrapText="1"/>
    </xf>
    <xf numFmtId="0" fontId="13" fillId="0" borderId="1" xfId="0" applyFont="1" applyBorder="1" applyAlignment="1">
      <alignment horizontal="right" vertical="top" wrapText="1"/>
    </xf>
    <xf numFmtId="0" fontId="12" fillId="5" borderId="1" xfId="0" applyFont="1" applyFill="1" applyBorder="1" applyAlignment="1">
      <alignment horizontal="justify" vertical="top" wrapText="1"/>
    </xf>
    <xf numFmtId="3" fontId="13" fillId="5" borderId="1" xfId="0" applyNumberFormat="1" applyFont="1" applyFill="1" applyBorder="1" applyAlignment="1">
      <alignment horizontal="center" vertical="top" wrapText="1"/>
    </xf>
    <xf numFmtId="4" fontId="13" fillId="5" borderId="1" xfId="0" applyNumberFormat="1" applyFont="1" applyFill="1" applyBorder="1" applyAlignment="1">
      <alignment horizontal="center" vertical="top" wrapText="1"/>
    </xf>
    <xf numFmtId="0" fontId="13" fillId="0" borderId="1" xfId="0" applyFont="1" applyBorder="1" applyAlignment="1">
      <alignment horizontal="justify" vertical="top" wrapText="1"/>
    </xf>
    <xf numFmtId="4" fontId="13" fillId="0" borderId="1" xfId="0" applyNumberFormat="1" applyFont="1" applyBorder="1" applyAlignment="1">
      <alignment horizontal="center" vertical="top" wrapText="1"/>
    </xf>
    <xf numFmtId="0" fontId="13" fillId="5" borderId="1" xfId="0" applyFont="1" applyFill="1" applyBorder="1" applyAlignment="1">
      <alignment horizontal="justify" vertical="top" wrapText="1"/>
    </xf>
    <xf numFmtId="164" fontId="6" fillId="0" borderId="1" xfId="1" applyNumberFormat="1" applyFont="1" applyFill="1" applyBorder="1" applyAlignment="1">
      <alignment horizontal="right" vertical="top" wrapText="1"/>
    </xf>
    <xf numFmtId="4" fontId="12" fillId="0" borderId="1" xfId="0" applyNumberFormat="1" applyFont="1" applyBorder="1" applyAlignment="1">
      <alignment horizontal="center" vertical="top" wrapText="1"/>
    </xf>
    <xf numFmtId="3" fontId="12" fillId="5" borderId="1" xfId="0" applyNumberFormat="1" applyFont="1" applyFill="1" applyBorder="1" applyAlignment="1">
      <alignment horizontal="center" vertical="top" wrapText="1"/>
    </xf>
    <xf numFmtId="4" fontId="12" fillId="5" borderId="1" xfId="0" applyNumberFormat="1" applyFont="1" applyFill="1" applyBorder="1" applyAlignment="1">
      <alignment horizontal="center" vertical="top" wrapText="1"/>
    </xf>
    <xf numFmtId="0" fontId="12" fillId="0" borderId="0" xfId="0" applyFont="1" applyBorder="1" applyAlignment="1">
      <alignment horizontal="justify" vertical="top" wrapText="1"/>
    </xf>
    <xf numFmtId="164" fontId="13" fillId="0" borderId="1" xfId="1" applyNumberFormat="1" applyFont="1" applyBorder="1" applyAlignment="1">
      <alignment horizontal="right" vertical="top" wrapText="1"/>
    </xf>
    <xf numFmtId="164" fontId="12" fillId="0" borderId="1" xfId="1" applyNumberFormat="1" applyFont="1" applyBorder="1" applyAlignment="1">
      <alignment horizontal="right" vertical="top" wrapText="1"/>
    </xf>
    <xf numFmtId="0" fontId="14" fillId="6" borderId="1" xfId="0" applyFont="1" applyFill="1" applyBorder="1" applyAlignment="1">
      <alignment horizontal="center" vertical="top" wrapText="1"/>
    </xf>
    <xf numFmtId="0" fontId="14" fillId="6" borderId="1" xfId="0" applyFont="1" applyFill="1" applyBorder="1" applyAlignment="1">
      <alignment horizontal="justify" vertical="top" wrapText="1"/>
    </xf>
    <xf numFmtId="164" fontId="14" fillId="6" borderId="1" xfId="1" applyNumberFormat="1" applyFont="1" applyFill="1" applyBorder="1" applyAlignment="1">
      <alignment horizontal="right" vertical="top" wrapText="1"/>
    </xf>
    <xf numFmtId="4" fontId="14" fillId="6" borderId="1" xfId="0" applyNumberFormat="1" applyFont="1" applyFill="1" applyBorder="1" applyAlignment="1">
      <alignment horizontal="center" vertical="top" wrapText="1"/>
    </xf>
    <xf numFmtId="3" fontId="14" fillId="6" borderId="1" xfId="0" applyNumberFormat="1" applyFont="1" applyFill="1" applyBorder="1" applyAlignment="1">
      <alignment horizontal="center" vertical="top" wrapText="1"/>
    </xf>
    <xf numFmtId="0" fontId="14" fillId="6" borderId="0" xfId="0" applyFont="1" applyFill="1" applyBorder="1" applyAlignment="1">
      <alignment horizontal="justify" vertical="top" wrapText="1"/>
    </xf>
    <xf numFmtId="0" fontId="14" fillId="2" borderId="1" xfId="0" applyFont="1" applyFill="1" applyBorder="1" applyAlignment="1">
      <alignment horizontal="center" vertical="top" wrapText="1"/>
    </xf>
    <xf numFmtId="0" fontId="13" fillId="2" borderId="1" xfId="0" applyFont="1" applyFill="1" applyBorder="1" applyAlignment="1">
      <alignment horizontal="justify" vertical="top" wrapText="1"/>
    </xf>
    <xf numFmtId="0" fontId="9" fillId="2" borderId="1" xfId="0" applyFont="1" applyFill="1" applyBorder="1" applyAlignment="1">
      <alignment horizontal="center" vertical="top" wrapText="1"/>
    </xf>
    <xf numFmtId="164" fontId="13" fillId="2" borderId="1" xfId="1" applyNumberFormat="1" applyFont="1" applyFill="1" applyBorder="1" applyAlignment="1">
      <alignment horizontal="right" vertical="top" wrapText="1"/>
    </xf>
    <xf numFmtId="4" fontId="13" fillId="2" borderId="1" xfId="0" applyNumberFormat="1" applyFont="1" applyFill="1" applyBorder="1" applyAlignment="1">
      <alignment horizontal="center" vertical="top" wrapText="1"/>
    </xf>
    <xf numFmtId="164" fontId="9" fillId="2" borderId="1" xfId="1" applyNumberFormat="1" applyFont="1" applyFill="1" applyBorder="1" applyAlignment="1">
      <alignment horizontal="right" vertical="top" wrapText="1"/>
    </xf>
    <xf numFmtId="3" fontId="14" fillId="5" borderId="1" xfId="0" applyNumberFormat="1" applyFont="1" applyFill="1" applyBorder="1" applyAlignment="1">
      <alignment horizontal="center" vertical="top" wrapText="1"/>
    </xf>
    <xf numFmtId="4" fontId="14" fillId="5" borderId="1" xfId="0" applyNumberFormat="1" applyFont="1" applyFill="1" applyBorder="1" applyAlignment="1">
      <alignment horizontal="center" vertical="top" wrapText="1"/>
    </xf>
    <xf numFmtId="0" fontId="14" fillId="2" borderId="0" xfId="0" applyFont="1" applyFill="1" applyBorder="1" applyAlignment="1">
      <alignment horizontal="justify" vertical="top" wrapText="1"/>
    </xf>
    <xf numFmtId="0" fontId="13" fillId="6" borderId="1" xfId="0" applyFont="1" applyFill="1" applyBorder="1" applyAlignment="1">
      <alignment horizontal="center" vertical="top" wrapText="1"/>
    </xf>
    <xf numFmtId="0" fontId="13" fillId="6" borderId="1" xfId="0" applyFont="1" applyFill="1" applyBorder="1" applyAlignment="1">
      <alignment horizontal="justify" vertical="top" wrapText="1"/>
    </xf>
    <xf numFmtId="0" fontId="9" fillId="6" borderId="1" xfId="0" applyFont="1" applyFill="1" applyBorder="1" applyAlignment="1">
      <alignment horizontal="center" vertical="top" wrapText="1"/>
    </xf>
    <xf numFmtId="164" fontId="13" fillId="6" borderId="1" xfId="1" applyNumberFormat="1" applyFont="1" applyFill="1" applyBorder="1" applyAlignment="1">
      <alignment horizontal="right" vertical="top" wrapText="1"/>
    </xf>
    <xf numFmtId="4" fontId="13" fillId="6" borderId="1" xfId="0" applyNumberFormat="1" applyFont="1" applyFill="1" applyBorder="1" applyAlignment="1">
      <alignment horizontal="center" vertical="top" wrapText="1"/>
    </xf>
    <xf numFmtId="164" fontId="9" fillId="6" borderId="1" xfId="1" applyNumberFormat="1" applyFont="1" applyFill="1" applyBorder="1" applyAlignment="1">
      <alignment horizontal="right" vertical="top" wrapText="1"/>
    </xf>
    <xf numFmtId="3" fontId="13" fillId="6" borderId="1" xfId="0" applyNumberFormat="1" applyFont="1" applyFill="1" applyBorder="1" applyAlignment="1">
      <alignment horizontal="center" vertical="top" wrapText="1"/>
    </xf>
    <xf numFmtId="0" fontId="13" fillId="6" borderId="0" xfId="0" applyFont="1" applyFill="1" applyBorder="1" applyAlignment="1">
      <alignment horizontal="justify" vertical="top" wrapText="1"/>
    </xf>
    <xf numFmtId="0" fontId="12" fillId="2" borderId="1" xfId="0" applyFont="1" applyFill="1" applyBorder="1" applyAlignment="1">
      <alignment horizontal="center" vertical="top" wrapText="1"/>
    </xf>
    <xf numFmtId="0" fontId="12" fillId="2" borderId="1" xfId="0" applyFont="1" applyFill="1" applyBorder="1" applyAlignment="1">
      <alignment horizontal="justify" vertical="top" wrapText="1"/>
    </xf>
    <xf numFmtId="0" fontId="6" fillId="2" borderId="1" xfId="0" applyFont="1" applyFill="1" applyBorder="1" applyAlignment="1">
      <alignment horizontal="center" vertical="top" wrapText="1"/>
    </xf>
    <xf numFmtId="164" fontId="12" fillId="2" borderId="1" xfId="1" applyNumberFormat="1" applyFont="1" applyFill="1" applyBorder="1" applyAlignment="1">
      <alignment horizontal="right" vertical="top" wrapText="1"/>
    </xf>
    <xf numFmtId="4" fontId="12" fillId="2" borderId="1" xfId="0" applyNumberFormat="1" applyFont="1" applyFill="1" applyBorder="1" applyAlignment="1">
      <alignment horizontal="center" vertical="top" wrapText="1"/>
    </xf>
    <xf numFmtId="164" fontId="6" fillId="2" borderId="1" xfId="1" applyNumberFormat="1" applyFont="1" applyFill="1" applyBorder="1" applyAlignment="1">
      <alignment horizontal="right" vertical="top" wrapText="1"/>
    </xf>
    <xf numFmtId="3" fontId="12" fillId="2" borderId="1" xfId="0" applyNumberFormat="1" applyFont="1" applyFill="1" applyBorder="1" applyAlignment="1">
      <alignment horizontal="center" vertical="top" wrapText="1"/>
    </xf>
    <xf numFmtId="0" fontId="12" fillId="2" borderId="0" xfId="0" applyFont="1" applyFill="1" applyBorder="1" applyAlignment="1">
      <alignment horizontal="justify" vertical="top" wrapText="1"/>
    </xf>
    <xf numFmtId="0" fontId="12" fillId="6" borderId="1" xfId="0" applyFont="1" applyFill="1" applyBorder="1" applyAlignment="1">
      <alignment horizontal="center" vertical="top" wrapText="1"/>
    </xf>
    <xf numFmtId="0" fontId="12" fillId="6" borderId="1" xfId="0" applyFont="1" applyFill="1" applyBorder="1" applyAlignment="1">
      <alignment horizontal="justify" vertical="top" wrapText="1"/>
    </xf>
    <xf numFmtId="0" fontId="6" fillId="6" borderId="1" xfId="0" applyFont="1" applyFill="1" applyBorder="1" applyAlignment="1">
      <alignment horizontal="center" vertical="top" wrapText="1"/>
    </xf>
    <xf numFmtId="164" fontId="12" fillId="6" borderId="1" xfId="1" applyNumberFormat="1" applyFont="1" applyFill="1" applyBorder="1" applyAlignment="1">
      <alignment horizontal="right" vertical="top" wrapText="1"/>
    </xf>
    <xf numFmtId="4" fontId="12" fillId="6" borderId="1" xfId="0" applyNumberFormat="1" applyFont="1" applyFill="1" applyBorder="1" applyAlignment="1">
      <alignment horizontal="center" vertical="top" wrapText="1"/>
    </xf>
    <xf numFmtId="164" fontId="6" fillId="6" borderId="1" xfId="1" applyNumberFormat="1" applyFont="1" applyFill="1" applyBorder="1" applyAlignment="1">
      <alignment horizontal="right" vertical="top" wrapText="1"/>
    </xf>
    <xf numFmtId="0" fontId="12" fillId="6" borderId="0" xfId="0" applyFont="1" applyFill="1" applyBorder="1" applyAlignment="1">
      <alignment horizontal="justify" vertical="top" wrapText="1"/>
    </xf>
    <xf numFmtId="0" fontId="15" fillId="6" borderId="1" xfId="0" applyFont="1" applyFill="1" applyBorder="1" applyAlignment="1">
      <alignment horizontal="center" vertical="top" wrapText="1"/>
    </xf>
    <xf numFmtId="0" fontId="15" fillId="6" borderId="1" xfId="0" applyFont="1" applyFill="1" applyBorder="1" applyAlignment="1">
      <alignment horizontal="justify" vertical="top" wrapText="1"/>
    </xf>
    <xf numFmtId="164" fontId="15" fillId="6" borderId="1" xfId="1" applyNumberFormat="1" applyFont="1" applyFill="1" applyBorder="1" applyAlignment="1">
      <alignment horizontal="right" vertical="top" wrapText="1"/>
    </xf>
    <xf numFmtId="4" fontId="15" fillId="6" borderId="1" xfId="0" applyNumberFormat="1" applyFont="1" applyFill="1" applyBorder="1" applyAlignment="1">
      <alignment horizontal="center" vertical="top" wrapText="1"/>
    </xf>
    <xf numFmtId="3" fontId="15" fillId="6" borderId="1" xfId="0" applyNumberFormat="1" applyFont="1" applyFill="1" applyBorder="1" applyAlignment="1">
      <alignment horizontal="center" vertical="top" wrapText="1"/>
    </xf>
    <xf numFmtId="0" fontId="15" fillId="6" borderId="0" xfId="0" applyFont="1" applyFill="1" applyBorder="1" applyAlignment="1">
      <alignment horizontal="justify" vertical="top" wrapText="1"/>
    </xf>
    <xf numFmtId="3" fontId="16" fillId="5" borderId="1" xfId="0" applyNumberFormat="1" applyFont="1" applyFill="1" applyBorder="1" applyAlignment="1">
      <alignment horizontal="center" vertical="top" wrapText="1"/>
    </xf>
    <xf numFmtId="4" fontId="16" fillId="5" borderId="1" xfId="0" applyNumberFormat="1" applyFont="1" applyFill="1" applyBorder="1" applyAlignment="1">
      <alignment horizontal="center" vertical="top" wrapText="1"/>
    </xf>
    <xf numFmtId="0" fontId="16" fillId="0" borderId="0" xfId="0" applyFont="1" applyBorder="1" applyAlignment="1">
      <alignment horizontal="justify" vertical="top" wrapText="1"/>
    </xf>
    <xf numFmtId="0" fontId="17" fillId="0" borderId="1" xfId="0" applyFont="1" applyBorder="1" applyAlignment="1">
      <alignment horizontal="center" vertical="center" wrapText="1"/>
    </xf>
    <xf numFmtId="0" fontId="18" fillId="0" borderId="1" xfId="0" quotePrefix="1" applyFont="1" applyBorder="1" applyAlignment="1">
      <alignment horizontal="center" vertical="top" wrapText="1"/>
    </xf>
    <xf numFmtId="0" fontId="18" fillId="0" borderId="1" xfId="0" applyFont="1" applyBorder="1" applyAlignment="1">
      <alignment horizontal="justify" vertical="top" wrapText="1"/>
    </xf>
    <xf numFmtId="0" fontId="18" fillId="0" borderId="1" xfId="0" applyFont="1" applyBorder="1" applyAlignment="1">
      <alignment horizontal="center" vertical="top" wrapText="1"/>
    </xf>
    <xf numFmtId="0" fontId="18" fillId="5" borderId="1" xfId="0" applyFont="1" applyFill="1" applyBorder="1" applyAlignment="1">
      <alignment horizontal="justify" vertical="top" wrapText="1"/>
    </xf>
    <xf numFmtId="164" fontId="13" fillId="0" borderId="1" xfId="1" applyNumberFormat="1" applyFont="1" applyFill="1" applyBorder="1" applyAlignment="1">
      <alignment horizontal="right" vertical="top" wrapText="1"/>
    </xf>
    <xf numFmtId="164" fontId="12" fillId="0" borderId="1" xfId="1" applyNumberFormat="1" applyFont="1" applyFill="1" applyBorder="1" applyAlignment="1">
      <alignment horizontal="right" vertical="top" wrapText="1"/>
    </xf>
    <xf numFmtId="0" fontId="13" fillId="0" borderId="1" xfId="0" quotePrefix="1" applyFont="1" applyBorder="1" applyAlignment="1">
      <alignment horizontal="justify" vertical="top" wrapText="1"/>
    </xf>
    <xf numFmtId="0" fontId="13" fillId="0" borderId="1" xfId="0" quotePrefix="1" applyFont="1" applyBorder="1" applyAlignment="1">
      <alignment horizontal="center" vertical="top" wrapText="1"/>
    </xf>
    <xf numFmtId="0" fontId="13" fillId="5" borderId="1" xfId="0" quotePrefix="1" applyFont="1" applyFill="1" applyBorder="1" applyAlignment="1">
      <alignment horizontal="justify" vertical="top" wrapText="1"/>
    </xf>
    <xf numFmtId="0" fontId="16" fillId="0" borderId="1" xfId="0" applyFont="1" applyBorder="1" applyAlignment="1">
      <alignment horizontal="center" vertical="top" wrapText="1"/>
    </xf>
    <xf numFmtId="2" fontId="13" fillId="6" borderId="0" xfId="0" applyNumberFormat="1" applyFont="1" applyFill="1" applyBorder="1" applyAlignment="1">
      <alignment horizontal="center" vertical="top" wrapText="1"/>
    </xf>
    <xf numFmtId="2" fontId="13" fillId="6" borderId="0" xfId="0" applyNumberFormat="1" applyFont="1" applyFill="1" applyBorder="1" applyAlignment="1">
      <alignment horizontal="justify" vertical="top" wrapText="1"/>
    </xf>
    <xf numFmtId="2" fontId="13" fillId="6" borderId="0" xfId="0" applyNumberFormat="1" applyFont="1" applyFill="1" applyBorder="1" applyAlignment="1">
      <alignment horizontal="right" vertical="top" wrapText="1"/>
    </xf>
    <xf numFmtId="0" fontId="13" fillId="6" borderId="0" xfId="0" applyFont="1" applyFill="1" applyBorder="1" applyAlignment="1">
      <alignment horizontal="center" vertical="top" wrapText="1"/>
    </xf>
    <xf numFmtId="3" fontId="13" fillId="6" borderId="0" xfId="0" applyNumberFormat="1" applyFont="1" applyFill="1" applyBorder="1" applyAlignment="1">
      <alignment horizontal="center" vertical="top" wrapText="1"/>
    </xf>
    <xf numFmtId="4" fontId="13" fillId="6" borderId="0" xfId="0" applyNumberFormat="1" applyFont="1" applyFill="1" applyBorder="1" applyAlignment="1">
      <alignment horizontal="center" vertical="top" wrapText="1"/>
    </xf>
    <xf numFmtId="0" fontId="13" fillId="6" borderId="0" xfId="0" applyFont="1" applyFill="1" applyBorder="1" applyAlignment="1">
      <alignment horizontal="right"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justify" vertical="top" wrapText="1"/>
    </xf>
    <xf numFmtId="0" fontId="13" fillId="0" borderId="0" xfId="0" applyFont="1" applyFill="1" applyBorder="1" applyAlignment="1">
      <alignment horizontal="right" vertical="top" wrapText="1"/>
    </xf>
    <xf numFmtId="3" fontId="13" fillId="0" borderId="0" xfId="0" applyNumberFormat="1" applyFont="1" applyFill="1" applyBorder="1" applyAlignment="1">
      <alignment horizontal="center" vertical="top" wrapText="1"/>
    </xf>
    <xf numFmtId="4" fontId="13" fillId="0" borderId="0" xfId="0" applyNumberFormat="1" applyFont="1" applyFill="1" applyBorder="1" applyAlignment="1">
      <alignment horizontal="center" vertical="top" wrapText="1"/>
    </xf>
    <xf numFmtId="3" fontId="13" fillId="5" borderId="0" xfId="0" applyNumberFormat="1" applyFont="1" applyFill="1" applyBorder="1" applyAlignment="1">
      <alignment horizontal="right" vertical="top" wrapText="1"/>
    </xf>
    <xf numFmtId="3" fontId="13" fillId="5" borderId="1" xfId="0" applyNumberFormat="1" applyFont="1" applyFill="1" applyBorder="1" applyAlignment="1">
      <alignment horizontal="right" vertical="top" wrapText="1"/>
    </xf>
    <xf numFmtId="3" fontId="12" fillId="5" borderId="1" xfId="0" applyNumberFormat="1" applyFont="1" applyFill="1" applyBorder="1" applyAlignment="1">
      <alignment horizontal="right" vertical="top" wrapText="1"/>
    </xf>
    <xf numFmtId="3" fontId="14" fillId="6" borderId="1" xfId="0" applyNumberFormat="1" applyFont="1" applyFill="1" applyBorder="1" applyAlignment="1">
      <alignment horizontal="right" vertical="top" wrapText="1"/>
    </xf>
    <xf numFmtId="3" fontId="14" fillId="5" borderId="1" xfId="0" applyNumberFormat="1" applyFont="1" applyFill="1" applyBorder="1" applyAlignment="1">
      <alignment horizontal="right" vertical="top" wrapText="1"/>
    </xf>
    <xf numFmtId="3" fontId="13" fillId="6" borderId="1" xfId="0" applyNumberFormat="1" applyFont="1" applyFill="1" applyBorder="1" applyAlignment="1">
      <alignment horizontal="right" vertical="top" wrapText="1"/>
    </xf>
    <xf numFmtId="3" fontId="12" fillId="2" borderId="1" xfId="0" applyNumberFormat="1" applyFont="1" applyFill="1" applyBorder="1" applyAlignment="1">
      <alignment horizontal="right" vertical="top" wrapText="1"/>
    </xf>
    <xf numFmtId="3" fontId="15" fillId="6" borderId="1" xfId="0" applyNumberFormat="1" applyFont="1" applyFill="1" applyBorder="1" applyAlignment="1">
      <alignment horizontal="right" vertical="top" wrapText="1"/>
    </xf>
    <xf numFmtId="3" fontId="13" fillId="6" borderId="0" xfId="0" applyNumberFormat="1" applyFont="1" applyFill="1" applyBorder="1" applyAlignment="1">
      <alignment horizontal="right" vertical="top" wrapText="1"/>
    </xf>
    <xf numFmtId="3" fontId="13" fillId="0" borderId="0" xfId="0" applyNumberFormat="1" applyFont="1" applyFill="1" applyBorder="1" applyAlignment="1">
      <alignment horizontal="right" vertical="top" wrapText="1"/>
    </xf>
    <xf numFmtId="0" fontId="10" fillId="0" borderId="1" xfId="0" applyFont="1" applyFill="1" applyBorder="1" applyAlignment="1">
      <alignment horizontal="justify"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9" fillId="0" borderId="0" xfId="0" applyFont="1" applyFill="1" applyBorder="1" applyAlignment="1">
      <alignment horizontal="justify" vertical="top" wrapText="1"/>
    </xf>
    <xf numFmtId="0" fontId="20" fillId="0" borderId="0" xfId="0" applyFont="1" applyFill="1" applyBorder="1" applyAlignment="1">
      <alignment horizontal="justify" vertical="top" wrapText="1"/>
    </xf>
    <xf numFmtId="0" fontId="19" fillId="0" borderId="0" xfId="0" applyFont="1" applyFill="1" applyBorder="1" applyAlignment="1">
      <alignment horizontal="center" vertical="top" wrapText="1"/>
    </xf>
    <xf numFmtId="164" fontId="10" fillId="0" borderId="0" xfId="1" applyNumberFormat="1" applyFont="1" applyFill="1" applyBorder="1" applyAlignment="1">
      <alignment horizontal="center" vertical="top" wrapText="1"/>
    </xf>
    <xf numFmtId="0" fontId="10" fillId="0" borderId="0" xfId="0" applyFont="1" applyFill="1" applyBorder="1" applyAlignment="1">
      <alignment horizontal="justify" vertical="top" wrapText="1"/>
    </xf>
    <xf numFmtId="0" fontId="4" fillId="0" borderId="0" xfId="0" applyFont="1" applyBorder="1" applyAlignment="1">
      <alignment horizontal="center" vertical="center" wrapText="1"/>
    </xf>
    <xf numFmtId="0" fontId="21" fillId="0" borderId="0" xfId="0" applyFont="1" applyAlignment="1">
      <alignment horizontal="center" vertical="center" wrapText="1"/>
    </xf>
    <xf numFmtId="4" fontId="5" fillId="0" borderId="0" xfId="0" applyNumberFormat="1" applyFont="1" applyBorder="1" applyAlignment="1">
      <alignment horizontal="center" vertical="top" wrapText="1"/>
    </xf>
    <xf numFmtId="0" fontId="22" fillId="0" borderId="0" xfId="0" applyFont="1" applyAlignment="1">
      <alignment horizontal="center" vertical="top" wrapText="1"/>
    </xf>
    <xf numFmtId="0" fontId="5" fillId="0" borderId="0" xfId="0" applyFont="1" applyAlignment="1">
      <alignment horizontal="center" vertical="top" wrapText="1"/>
    </xf>
    <xf numFmtId="49" fontId="22" fillId="0" borderId="0" xfId="0" applyNumberFormat="1" applyFont="1" applyAlignment="1">
      <alignment horizontal="center" vertical="top" wrapText="1"/>
    </xf>
    <xf numFmtId="0" fontId="22" fillId="0" borderId="0" xfId="0" applyFont="1" applyAlignment="1">
      <alignment horizontal="left" vertical="top" wrapText="1"/>
    </xf>
    <xf numFmtId="0" fontId="10" fillId="0" borderId="0" xfId="0" applyFont="1" applyFill="1" applyBorder="1" applyAlignment="1">
      <alignment horizontal="justify" vertical="top" wrapText="1"/>
    </xf>
    <xf numFmtId="0" fontId="20" fillId="0" borderId="0"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10" fillId="0" borderId="0" xfId="0" applyFont="1" applyFill="1" applyBorder="1" applyAlignment="1">
      <alignment horizontal="justify" vertical="top" wrapText="1"/>
    </xf>
    <xf numFmtId="3" fontId="5" fillId="0" borderId="0" xfId="0" applyNumberFormat="1" applyFont="1" applyAlignment="1">
      <alignment horizontal="justify" vertical="top" wrapText="1"/>
    </xf>
    <xf numFmtId="0" fontId="5" fillId="0" borderId="0" xfId="0" applyFont="1" applyAlignment="1">
      <alignment horizontal="justify" vertical="top" wrapText="1"/>
    </xf>
    <xf numFmtId="3" fontId="5" fillId="0" borderId="0" xfId="0" applyNumberFormat="1" applyFont="1" applyAlignment="1">
      <alignment horizontal="right" vertical="top" wrapText="1"/>
    </xf>
    <xf numFmtId="3" fontId="4" fillId="0" borderId="0" xfId="0" applyNumberFormat="1" applyFont="1" applyAlignment="1">
      <alignment horizontal="center" vertical="top" wrapText="1"/>
    </xf>
    <xf numFmtId="4" fontId="5" fillId="0" borderId="0" xfId="0" applyNumberFormat="1" applyFont="1" applyAlignment="1">
      <alignment horizontal="center" vertical="top" wrapText="1"/>
    </xf>
    <xf numFmtId="0" fontId="5" fillId="0" borderId="0" xfId="0" applyNumberFormat="1" applyFont="1" applyAlignment="1">
      <alignment horizontal="right" vertical="top" wrapText="1"/>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3"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3" fontId="6" fillId="4" borderId="1"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3" fontId="9"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0" fontId="4" fillId="0" borderId="1" xfId="0" applyFont="1" applyBorder="1" applyAlignment="1">
      <alignment horizontal="justify" vertical="center" wrapText="1"/>
    </xf>
    <xf numFmtId="3" fontId="5" fillId="0" borderId="1" xfId="0" applyNumberFormat="1" applyFont="1" applyFill="1" applyBorder="1" applyAlignment="1">
      <alignment horizontal="right" vertical="center" wrapText="1"/>
    </xf>
    <xf numFmtId="3" fontId="4" fillId="0" borderId="1" xfId="0" applyNumberFormat="1" applyFont="1" applyFill="1" applyBorder="1" applyAlignment="1">
      <alignment horizontal="justify" vertical="center" wrapText="1"/>
    </xf>
    <xf numFmtId="3" fontId="5" fillId="0" borderId="1" xfId="0" applyNumberFormat="1" applyFont="1" applyFill="1" applyBorder="1" applyAlignment="1">
      <alignment horizontal="right" vertical="top" wrapText="1"/>
    </xf>
    <xf numFmtId="0" fontId="5" fillId="0" borderId="1" xfId="0" applyNumberFormat="1" applyFont="1" applyFill="1" applyBorder="1" applyAlignment="1">
      <alignment horizontal="right" vertical="top" wrapText="1"/>
    </xf>
    <xf numFmtId="3" fontId="5" fillId="0" borderId="0" xfId="0" applyNumberFormat="1" applyFont="1" applyFill="1" applyAlignment="1">
      <alignment horizontal="justify" vertical="top" wrapText="1"/>
    </xf>
    <xf numFmtId="0" fontId="5" fillId="0" borderId="0" xfId="0" applyFont="1" applyFill="1" applyAlignment="1">
      <alignment horizontal="justify" vertical="top"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3" fontId="5" fillId="0" borderId="1" xfId="8" applyNumberFormat="1" applyFont="1" applyFill="1" applyBorder="1" applyAlignment="1">
      <alignment horizontal="right" vertical="center" wrapText="1"/>
    </xf>
    <xf numFmtId="3" fontId="5" fillId="0" borderId="1" xfId="8"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4" fontId="5" fillId="0" borderId="1" xfId="0" applyNumberFormat="1" applyFont="1" applyFill="1" applyBorder="1" applyAlignment="1">
      <alignment horizontal="center" vertical="center" wrapText="1"/>
    </xf>
    <xf numFmtId="4" fontId="5" fillId="0" borderId="1" xfId="8"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3" fontId="4" fillId="0" borderId="1" xfId="8" applyNumberFormat="1" applyFont="1" applyFill="1" applyBorder="1" applyAlignment="1">
      <alignment horizontal="right" vertical="center" wrapText="1"/>
    </xf>
    <xf numFmtId="3" fontId="4" fillId="0" borderId="1" xfId="8" applyNumberFormat="1" applyFont="1" applyFill="1" applyBorder="1" applyAlignment="1">
      <alignment horizontal="center" vertical="center" wrapText="1"/>
    </xf>
    <xf numFmtId="3" fontId="4" fillId="0" borderId="1" xfId="0" applyNumberFormat="1" applyFont="1" applyFill="1" applyBorder="1" applyAlignment="1">
      <alignment horizontal="right" vertical="center" wrapText="1"/>
    </xf>
    <xf numFmtId="4" fontId="4" fillId="0" borderId="1" xfId="8" applyNumberFormat="1" applyFont="1" applyFill="1" applyBorder="1" applyAlignment="1">
      <alignment horizontal="center" vertical="center" wrapText="1"/>
    </xf>
    <xf numFmtId="3" fontId="4" fillId="0" borderId="0" xfId="0" applyNumberFormat="1" applyFont="1" applyFill="1" applyAlignment="1">
      <alignment horizontal="justify" vertical="top" wrapText="1"/>
    </xf>
    <xf numFmtId="0" fontId="4" fillId="0" borderId="0" xfId="0" applyFont="1" applyFill="1" applyAlignment="1">
      <alignment horizontal="justify" vertical="top" wrapText="1"/>
    </xf>
    <xf numFmtId="0" fontId="5" fillId="0" borderId="1" xfId="0" applyFont="1" applyFill="1" applyBorder="1" applyAlignment="1">
      <alignment horizontal="center" vertical="center" wrapText="1"/>
    </xf>
    <xf numFmtId="0" fontId="27" fillId="0" borderId="1" xfId="0" applyFont="1" applyFill="1" applyBorder="1" applyAlignment="1">
      <alignment horizontal="justify" vertical="center" wrapText="1"/>
    </xf>
    <xf numFmtId="0" fontId="27" fillId="0" borderId="1" xfId="0" applyNumberFormat="1" applyFont="1" applyBorder="1" applyAlignment="1">
      <alignment horizontal="left" vertical="center" wrapText="1"/>
    </xf>
    <xf numFmtId="0" fontId="5" fillId="0" borderId="11" xfId="0" applyFont="1" applyFill="1" applyBorder="1" applyAlignment="1">
      <alignment horizontal="center" vertical="top" wrapText="1"/>
    </xf>
    <xf numFmtId="0" fontId="5" fillId="0" borderId="11" xfId="0" applyFont="1" applyFill="1" applyBorder="1" applyAlignment="1">
      <alignment horizontal="justify" vertical="top" wrapText="1"/>
    </xf>
    <xf numFmtId="3" fontId="5" fillId="0" borderId="11" xfId="8" applyNumberFormat="1" applyFont="1" applyFill="1" applyBorder="1" applyAlignment="1">
      <alignment horizontal="right" vertical="top" wrapText="1"/>
    </xf>
    <xf numFmtId="3" fontId="5" fillId="0" borderId="11" xfId="8" applyNumberFormat="1" applyFont="1" applyFill="1" applyBorder="1" applyAlignment="1">
      <alignment horizontal="center" vertical="top" wrapText="1"/>
    </xf>
    <xf numFmtId="3" fontId="5" fillId="0" borderId="11" xfId="0" applyNumberFormat="1" applyFont="1" applyFill="1" applyBorder="1" applyAlignment="1">
      <alignment horizontal="right" vertical="top" wrapText="1"/>
    </xf>
    <xf numFmtId="4" fontId="5" fillId="0" borderId="11" xfId="0" applyNumberFormat="1" applyFont="1" applyFill="1" applyBorder="1" applyAlignment="1">
      <alignment horizontal="center" vertical="top" wrapText="1"/>
    </xf>
    <xf numFmtId="4" fontId="5" fillId="0" borderId="11" xfId="8" applyNumberFormat="1" applyFont="1" applyFill="1" applyBorder="1" applyAlignment="1">
      <alignment horizontal="center" vertical="top" wrapText="1"/>
    </xf>
    <xf numFmtId="0" fontId="10" fillId="0" borderId="0"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0" fillId="0" borderId="0" xfId="0" applyAlignment="1">
      <alignment horizontal="center"/>
    </xf>
    <xf numFmtId="0" fontId="4" fillId="0" borderId="1" xfId="0" applyFont="1" applyBorder="1" applyAlignment="1">
      <alignment horizontal="center" vertical="center" wrapText="1"/>
    </xf>
    <xf numFmtId="0" fontId="31" fillId="0" borderId="0" xfId="0" applyFont="1" applyFill="1" applyBorder="1" applyAlignment="1">
      <alignment horizontal="center" vertical="center" wrapText="1"/>
    </xf>
    <xf numFmtId="0" fontId="4" fillId="0" borderId="1" xfId="0" applyFont="1" applyBorder="1" applyAlignment="1">
      <alignment horizontal="center" vertical="center" wrapText="1"/>
    </xf>
    <xf numFmtId="0" fontId="27" fillId="0" borderId="0" xfId="0" applyFont="1" applyAlignment="1">
      <alignment horizontal="center" vertical="top" wrapText="1"/>
    </xf>
    <xf numFmtId="164" fontId="27" fillId="0" borderId="0" xfId="7" applyNumberFormat="1" applyFont="1" applyAlignment="1">
      <alignment horizontal="center" vertical="top" wrapText="1"/>
    </xf>
    <xf numFmtId="49" fontId="27" fillId="0" borderId="0" xfId="0" applyNumberFormat="1" applyFont="1" applyAlignment="1">
      <alignment horizontal="center" vertical="top" wrapText="1"/>
    </xf>
    <xf numFmtId="0" fontId="27" fillId="0" borderId="0" xfId="0" applyFont="1" applyAlignment="1">
      <alignment horizontal="justify" vertical="top" wrapText="1"/>
    </xf>
    <xf numFmtId="0" fontId="5" fillId="0" borderId="0" xfId="0" applyFont="1" applyFill="1" applyBorder="1" applyAlignment="1">
      <alignment horizontal="center" vertical="top" wrapText="1"/>
    </xf>
    <xf numFmtId="3" fontId="5" fillId="0" borderId="0" xfId="8" applyNumberFormat="1" applyFont="1" applyFill="1" applyBorder="1" applyAlignment="1">
      <alignment horizontal="right" vertical="top" wrapText="1"/>
    </xf>
    <xf numFmtId="3" fontId="5" fillId="0" borderId="0" xfId="8" applyNumberFormat="1" applyFont="1" applyFill="1" applyBorder="1" applyAlignment="1">
      <alignment horizontal="center" vertical="top" wrapText="1"/>
    </xf>
    <xf numFmtId="3" fontId="5" fillId="0" borderId="0" xfId="0" applyNumberFormat="1" applyFont="1" applyFill="1" applyBorder="1" applyAlignment="1">
      <alignment horizontal="right" vertical="top" wrapText="1"/>
    </xf>
    <xf numFmtId="4" fontId="5" fillId="0" borderId="0" xfId="0" applyNumberFormat="1" applyFont="1" applyFill="1" applyBorder="1" applyAlignment="1">
      <alignment horizontal="center" vertical="top" wrapText="1"/>
    </xf>
    <xf numFmtId="4" fontId="5" fillId="0" borderId="0" xfId="8" applyNumberFormat="1" applyFont="1" applyFill="1" applyBorder="1" applyAlignment="1">
      <alignment horizontal="center" vertical="top" wrapText="1"/>
    </xf>
    <xf numFmtId="3" fontId="5" fillId="0" borderId="1" xfId="0" applyNumberFormat="1" applyFont="1" applyFill="1" applyBorder="1" applyAlignment="1">
      <alignment horizontal="justify" vertical="top" wrapText="1"/>
    </xf>
    <xf numFmtId="3" fontId="4" fillId="0" borderId="1" xfId="0" applyNumberFormat="1" applyFont="1" applyFill="1" applyBorder="1" applyAlignment="1">
      <alignment horizontal="justify" vertical="top" wrapText="1"/>
    </xf>
    <xf numFmtId="0" fontId="10" fillId="7" borderId="0" xfId="0" applyFont="1" applyFill="1" applyBorder="1" applyAlignment="1">
      <alignment horizontal="justify" vertical="top" wrapText="1"/>
    </xf>
    <xf numFmtId="0" fontId="19" fillId="7" borderId="0" xfId="0" applyFont="1" applyFill="1" applyBorder="1" applyAlignment="1">
      <alignment horizontal="justify" vertical="top" wrapText="1"/>
    </xf>
    <xf numFmtId="0" fontId="30" fillId="0" borderId="0" xfId="0" applyFont="1" applyAlignment="1"/>
    <xf numFmtId="0" fontId="26" fillId="0" borderId="0" xfId="0" applyFont="1" applyFill="1" applyBorder="1" applyAlignment="1">
      <alignment vertical="top" wrapText="1"/>
    </xf>
    <xf numFmtId="49" fontId="33" fillId="0" borderId="0" xfId="0" applyNumberFormat="1" applyFont="1" applyAlignment="1">
      <alignment horizontal="center" vertical="top" wrapText="1"/>
    </xf>
    <xf numFmtId="164" fontId="34" fillId="0" borderId="0" xfId="7" applyNumberFormat="1" applyFont="1" applyAlignment="1">
      <alignment horizontal="center" vertical="top" wrapText="1"/>
    </xf>
    <xf numFmtId="0" fontId="33" fillId="0" borderId="0" xfId="0" applyFont="1" applyBorder="1" applyAlignment="1">
      <alignment horizontal="left" vertical="top" wrapText="1"/>
    </xf>
    <xf numFmtId="0" fontId="33" fillId="0" borderId="2" xfId="0" applyFont="1" applyBorder="1" applyAlignment="1">
      <alignment horizontal="left" vertical="top" wrapText="1"/>
    </xf>
    <xf numFmtId="164" fontId="26" fillId="0" borderId="4" xfId="7" applyNumberFormat="1" applyFont="1" applyBorder="1" applyAlignment="1">
      <alignment horizontal="center" vertical="top" wrapText="1"/>
    </xf>
    <xf numFmtId="49" fontId="26" fillId="0" borderId="1" xfId="0" applyNumberFormat="1" applyFont="1" applyBorder="1" applyAlignment="1">
      <alignment horizontal="center" vertical="top" wrapText="1"/>
    </xf>
    <xf numFmtId="0" fontId="26" fillId="0" borderId="1" xfId="0" applyFont="1" applyBorder="1" applyAlignment="1">
      <alignment horizontal="justify" vertical="top" wrapText="1"/>
    </xf>
    <xf numFmtId="164" fontId="23" fillId="0" borderId="1" xfId="7" applyNumberFormat="1" applyFont="1" applyBorder="1" applyAlignment="1">
      <alignment horizontal="center" vertical="top" wrapText="1"/>
    </xf>
    <xf numFmtId="49" fontId="23" fillId="0" borderId="1" xfId="0" applyNumberFormat="1" applyFont="1" applyBorder="1" applyAlignment="1">
      <alignment horizontal="center" vertical="top" wrapText="1"/>
    </xf>
    <xf numFmtId="0" fontId="23" fillId="0" borderId="1" xfId="0" applyFont="1" applyBorder="1" applyAlignment="1">
      <alignment horizontal="justify" vertical="top" wrapText="1"/>
    </xf>
    <xf numFmtId="3" fontId="2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3" fontId="26" fillId="0" borderId="3" xfId="0" applyNumberFormat="1" applyFont="1" applyFill="1" applyBorder="1" applyAlignment="1">
      <alignment horizontal="center" vertical="center"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justify"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justify" vertical="top" wrapText="1"/>
    </xf>
    <xf numFmtId="3" fontId="26" fillId="0" borderId="1" xfId="0" applyNumberFormat="1" applyFont="1" applyFill="1" applyBorder="1" applyAlignment="1">
      <alignment horizontal="right" vertical="top" wrapText="1"/>
    </xf>
    <xf numFmtId="0" fontId="23" fillId="0" borderId="1" xfId="3" applyFont="1" applyFill="1" applyBorder="1" applyAlignment="1">
      <alignment horizontal="justify" vertical="top" wrapText="1"/>
    </xf>
    <xf numFmtId="0" fontId="23" fillId="0" borderId="1" xfId="3" applyFont="1" applyFill="1" applyBorder="1" applyAlignment="1">
      <alignment horizontal="center" vertical="top" wrapText="1"/>
    </xf>
    <xf numFmtId="0" fontId="37" fillId="0" borderId="1" xfId="0" applyFont="1" applyFill="1" applyBorder="1" applyAlignment="1">
      <alignment horizontal="center" vertical="top" wrapText="1"/>
    </xf>
    <xf numFmtId="0" fontId="37" fillId="0" borderId="1" xfId="0" applyFont="1" applyFill="1" applyBorder="1" applyAlignment="1">
      <alignment horizontal="justify" vertical="top" wrapText="1"/>
    </xf>
    <xf numFmtId="0" fontId="23" fillId="0" borderId="1" xfId="0" quotePrefix="1" applyFont="1" applyFill="1" applyBorder="1" applyAlignment="1">
      <alignment horizontal="center" vertical="top" wrapText="1"/>
    </xf>
    <xf numFmtId="0" fontId="37" fillId="0" borderId="1" xfId="0" quotePrefix="1" applyFont="1" applyFill="1" applyBorder="1" applyAlignment="1">
      <alignment horizontal="justify" vertical="top" wrapText="1"/>
    </xf>
    <xf numFmtId="0" fontId="37" fillId="0" borderId="1" xfId="0" quotePrefix="1" applyFont="1" applyFill="1" applyBorder="1" applyAlignment="1">
      <alignment horizontal="center" vertical="top" wrapText="1"/>
    </xf>
    <xf numFmtId="0" fontId="0" fillId="0" borderId="0" xfId="0" applyFill="1"/>
    <xf numFmtId="0" fontId="30" fillId="0" borderId="0" xfId="0" applyFont="1" applyAlignment="1">
      <alignment horizontal="center" vertical="top" wrapText="1"/>
    </xf>
    <xf numFmtId="0" fontId="38" fillId="0" borderId="0" xfId="0" applyFont="1" applyAlignment="1">
      <alignment horizontal="center" vertical="top" wrapText="1"/>
    </xf>
    <xf numFmtId="0" fontId="38" fillId="0" borderId="0" xfId="0" applyFont="1" applyAlignment="1">
      <alignment horizontal="left" vertical="top" wrapText="1"/>
    </xf>
    <xf numFmtId="0" fontId="39" fillId="0" borderId="2" xfId="0" applyFont="1" applyBorder="1" applyAlignment="1">
      <alignment horizontal="center" vertical="top" wrapText="1"/>
    </xf>
    <xf numFmtId="0" fontId="23" fillId="0" borderId="1" xfId="0" applyFont="1" applyBorder="1" applyAlignment="1">
      <alignment horizontal="center" vertical="top" wrapText="1"/>
    </xf>
    <xf numFmtId="0" fontId="23"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38" fillId="0" borderId="1" xfId="0" applyFont="1" applyBorder="1" applyAlignment="1">
      <alignment horizontal="center" vertical="top" wrapText="1"/>
    </xf>
    <xf numFmtId="3" fontId="19" fillId="0" borderId="0" xfId="0" applyNumberFormat="1" applyFont="1" applyFill="1" applyBorder="1" applyAlignment="1">
      <alignment horizontal="right" vertical="top" wrapText="1"/>
    </xf>
    <xf numFmtId="3" fontId="26" fillId="0" borderId="1" xfId="0" applyNumberFormat="1" applyFont="1" applyFill="1" applyBorder="1" applyAlignment="1">
      <alignment horizontal="right" vertical="center" wrapText="1"/>
    </xf>
    <xf numFmtId="3" fontId="40" fillId="0" borderId="0" xfId="0" applyNumberFormat="1" applyFont="1" applyFill="1" applyAlignment="1">
      <alignment horizontal="right"/>
    </xf>
    <xf numFmtId="3" fontId="26" fillId="0" borderId="1" xfId="2" applyNumberFormat="1" applyFont="1" applyBorder="1" applyAlignment="1">
      <alignment horizontal="right" vertical="center"/>
    </xf>
    <xf numFmtId="3" fontId="41" fillId="0" borderId="1" xfId="2" applyNumberFormat="1" applyFont="1" applyBorder="1" applyAlignment="1">
      <alignment horizontal="right" vertical="center"/>
    </xf>
    <xf numFmtId="0" fontId="21" fillId="0" borderId="0" xfId="0" applyFont="1" applyAlignment="1">
      <alignment horizontal="right" vertical="top" wrapText="1"/>
    </xf>
    <xf numFmtId="164" fontId="26" fillId="0" borderId="1" xfId="2" applyNumberFormat="1" applyFont="1" applyBorder="1" applyAlignment="1">
      <alignment horizontal="right" vertical="top" wrapText="1"/>
    </xf>
    <xf numFmtId="0" fontId="30" fillId="0" borderId="0" xfId="0" applyFont="1" applyAlignment="1">
      <alignment horizontal="left"/>
    </xf>
    <xf numFmtId="164" fontId="32" fillId="0" borderId="0" xfId="7" applyNumberFormat="1" applyFont="1" applyAlignment="1">
      <alignment horizontal="center" vertical="top" wrapText="1"/>
    </xf>
    <xf numFmtId="3" fontId="36" fillId="0" borderId="2" xfId="0" applyNumberFormat="1" applyFont="1" applyFill="1" applyBorder="1" applyAlignment="1">
      <alignment horizontal="right" vertical="top" wrapText="1"/>
    </xf>
    <xf numFmtId="0" fontId="4" fillId="0" borderId="1" xfId="0" applyFont="1" applyBorder="1" applyAlignment="1">
      <alignment horizontal="center" vertical="center" wrapText="1"/>
    </xf>
    <xf numFmtId="3" fontId="4" fillId="5" borderId="1" xfId="0" applyNumberFormat="1" applyFont="1" applyFill="1" applyBorder="1" applyAlignment="1">
      <alignment horizontal="center" vertical="top" wrapText="1"/>
    </xf>
    <xf numFmtId="0" fontId="5" fillId="0" borderId="0" xfId="0" quotePrefix="1" applyFont="1" applyBorder="1" applyAlignment="1">
      <alignment horizontal="justify" vertical="top" wrapText="1"/>
    </xf>
    <xf numFmtId="0" fontId="5" fillId="0" borderId="0" xfId="0" applyFont="1" applyBorder="1" applyAlignment="1">
      <alignment horizontal="justify" vertical="top" wrapText="1"/>
    </xf>
    <xf numFmtId="0" fontId="4" fillId="0" borderId="0" xfId="0" applyFont="1" applyBorder="1" applyAlignment="1">
      <alignment horizontal="justify" vertical="top" wrapText="1"/>
    </xf>
    <xf numFmtId="0" fontId="7" fillId="0" borderId="0" xfId="0" applyFont="1" applyBorder="1" applyAlignment="1">
      <alignment horizontal="justify" vertical="top" wrapText="1"/>
    </xf>
    <xf numFmtId="0" fontId="8" fillId="0" borderId="0" xfId="0" applyFont="1" applyBorder="1" applyAlignment="1">
      <alignment horizontal="justify" vertical="top" wrapText="1"/>
    </xf>
    <xf numFmtId="3" fontId="4" fillId="5" borderId="2" xfId="0" applyNumberFormat="1" applyFont="1" applyFill="1" applyBorder="1" applyAlignment="1">
      <alignment horizontal="center" vertical="top"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3" fontId="6" fillId="0" borderId="3" xfId="4" applyNumberFormat="1" applyFont="1" applyFill="1" applyBorder="1" applyAlignment="1">
      <alignment horizontal="center" vertical="center" wrapText="1"/>
    </xf>
    <xf numFmtId="3" fontId="6" fillId="0" borderId="4" xfId="4" applyNumberFormat="1" applyFont="1" applyFill="1" applyBorder="1" applyAlignment="1">
      <alignment horizontal="center" vertical="center" wrapText="1"/>
    </xf>
    <xf numFmtId="4" fontId="6" fillId="0" borderId="1" xfId="4" applyNumberFormat="1" applyFont="1" applyFill="1" applyBorder="1" applyAlignment="1">
      <alignment horizontal="center" vertical="center" wrapText="1"/>
    </xf>
    <xf numFmtId="0" fontId="6" fillId="0" borderId="1" xfId="5" applyFont="1" applyFill="1" applyBorder="1" applyAlignment="1">
      <alignment horizontal="center" vertical="center" wrapText="1"/>
    </xf>
    <xf numFmtId="4" fontId="6" fillId="0" borderId="3" xfId="4" applyNumberFormat="1" applyFont="1" applyFill="1" applyBorder="1" applyAlignment="1">
      <alignment horizontal="center" vertical="center" wrapText="1"/>
    </xf>
    <xf numFmtId="4" fontId="6" fillId="0" borderId="4" xfId="4"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3" fontId="26" fillId="0" borderId="1" xfId="0" applyNumberFormat="1" applyFont="1" applyFill="1" applyBorder="1" applyAlignment="1">
      <alignment horizontal="righ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justify" vertical="top" wrapText="1"/>
    </xf>
    <xf numFmtId="0" fontId="26" fillId="0" borderId="0" xfId="0" applyFont="1" applyFill="1" applyBorder="1" applyAlignment="1">
      <alignment horizontal="left" vertical="top" wrapText="1"/>
    </xf>
    <xf numFmtId="49" fontId="22" fillId="0" borderId="0" xfId="0" applyNumberFormat="1" applyFont="1" applyAlignment="1">
      <alignment horizontal="left" vertical="top" wrapText="1"/>
    </xf>
    <xf numFmtId="0" fontId="30" fillId="0" borderId="0" xfId="0" applyFont="1" applyAlignment="1">
      <alignment horizontal="left" vertical="top" wrapText="1"/>
    </xf>
    <xf numFmtId="0" fontId="26" fillId="0" borderId="1" xfId="0" applyFont="1" applyBorder="1" applyAlignment="1">
      <alignment horizontal="center" vertical="center" wrapText="1"/>
    </xf>
    <xf numFmtId="3" fontId="26" fillId="0" borderId="1" xfId="0" applyNumberFormat="1" applyFont="1" applyBorder="1" applyAlignment="1">
      <alignment horizontal="center" vertical="center" wrapText="1"/>
    </xf>
    <xf numFmtId="49" fontId="24" fillId="0" borderId="0" xfId="0" applyNumberFormat="1" applyFont="1" applyAlignment="1">
      <alignment horizontal="left" vertical="top" wrapText="1"/>
    </xf>
    <xf numFmtId="0" fontId="39" fillId="0" borderId="2" xfId="0" applyFont="1" applyBorder="1" applyAlignment="1">
      <alignment horizontal="right" vertical="top" wrapText="1"/>
    </xf>
    <xf numFmtId="0" fontId="28" fillId="0" borderId="0" xfId="0" applyFont="1" applyAlignment="1">
      <alignment horizontal="center" vertical="top" wrapText="1"/>
    </xf>
    <xf numFmtId="164" fontId="26" fillId="0" borderId="12" xfId="7" applyNumberFormat="1" applyFont="1" applyBorder="1" applyAlignment="1">
      <alignment horizontal="center" vertical="top" wrapText="1"/>
    </xf>
    <xf numFmtId="164" fontId="26" fillId="0" borderId="11" xfId="7" applyNumberFormat="1" applyFont="1" applyBorder="1" applyAlignment="1">
      <alignment horizontal="center" vertical="top" wrapText="1"/>
    </xf>
    <xf numFmtId="164" fontId="26" fillId="0" borderId="13" xfId="7" applyNumberFormat="1" applyFont="1" applyBorder="1" applyAlignment="1">
      <alignment horizontal="center" vertical="top" wrapText="1"/>
    </xf>
    <xf numFmtId="164" fontId="26" fillId="0" borderId="14" xfId="7" applyNumberFormat="1" applyFont="1" applyBorder="1" applyAlignment="1">
      <alignment horizontal="center" vertical="top" wrapText="1"/>
    </xf>
    <xf numFmtId="164" fontId="26" fillId="0" borderId="2" xfId="7" applyNumberFormat="1" applyFont="1" applyBorder="1" applyAlignment="1">
      <alignment horizontal="center" vertical="top" wrapText="1"/>
    </xf>
    <xf numFmtId="164" fontId="26" fillId="0" borderId="15" xfId="7" applyNumberFormat="1" applyFont="1" applyBorder="1" applyAlignment="1">
      <alignment horizontal="center" vertical="top" wrapText="1"/>
    </xf>
    <xf numFmtId="164" fontId="35" fillId="0" borderId="0" xfId="7" applyNumberFormat="1" applyFont="1" applyAlignment="1">
      <alignment horizontal="center" vertical="top" wrapText="1"/>
    </xf>
    <xf numFmtId="49" fontId="26" fillId="0" borderId="1" xfId="0" applyNumberFormat="1" applyFont="1" applyBorder="1" applyAlignment="1">
      <alignment horizontal="center" vertical="center" wrapText="1"/>
    </xf>
    <xf numFmtId="0" fontId="33" fillId="0" borderId="0" xfId="0" applyFont="1" applyBorder="1" applyAlignment="1">
      <alignment horizontal="left" vertical="top" wrapText="1"/>
    </xf>
    <xf numFmtId="0" fontId="26" fillId="0" borderId="0" xfId="0" applyFont="1" applyAlignment="1">
      <alignment horizontal="center"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42" fillId="5" borderId="1" xfId="0" applyFont="1" applyFill="1" applyBorder="1" applyAlignment="1">
      <alignment horizontal="center" vertical="top" wrapText="1"/>
    </xf>
    <xf numFmtId="0" fontId="42" fillId="5" borderId="1" xfId="0" applyFont="1" applyFill="1" applyBorder="1" applyAlignment="1">
      <alignment horizontal="justify" vertical="top" wrapText="1"/>
    </xf>
    <xf numFmtId="3" fontId="41" fillId="5" borderId="1" xfId="0" applyNumberFormat="1" applyFont="1" applyFill="1" applyBorder="1" applyAlignment="1">
      <alignment horizontal="right" vertical="top" wrapText="1"/>
    </xf>
  </cellXfs>
  <cellStyles count="10">
    <cellStyle name="Comma" xfId="1" builtinId="3"/>
    <cellStyle name="Comma 2" xfId="7"/>
    <cellStyle name="Comma 3" xfId="8"/>
    <cellStyle name="Comma 4" xfId="9"/>
    <cellStyle name="Comma_dat o nong thon" xfId="2"/>
    <cellStyle name="Normal" xfId="0" builtinId="0"/>
    <cellStyle name="Normal 2 2" xfId="4"/>
    <cellStyle name="Normal_dat o nong thon" xfId="3"/>
    <cellStyle name="Normal_Sheet1" xfId="5"/>
    <cellStyle name="Normal_Sheet1_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ia%20dat%20nam%202013\huyen\chi%20thu\tdtt9682bieu%20so%20sanh%20dat%20nong%20nghie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m muoi"/>
      <sheetName val="thuy san"/>
      <sheetName val="rung san xuat"/>
      <sheetName val="lau nam"/>
      <sheetName val="hang nam"/>
      <sheetName val="lua nuoc"/>
    </sheetNames>
    <sheetDataSet>
      <sheetData sheetId="0" refreshError="1"/>
      <sheetData sheetId="1" refreshError="1"/>
      <sheetData sheetId="2" refreshError="1"/>
      <sheetData sheetId="3" refreshError="1">
        <row r="6">
          <cell r="E6">
            <v>25000</v>
          </cell>
          <cell r="G6">
            <v>20000</v>
          </cell>
          <cell r="I6">
            <v>0</v>
          </cell>
          <cell r="K6">
            <v>0</v>
          </cell>
        </row>
      </sheetData>
      <sheetData sheetId="4" refreshError="1"/>
      <sheetData sheetId="5" refreshError="1">
        <row r="6">
          <cell r="E6">
            <v>25000</v>
          </cell>
          <cell r="G6">
            <v>20000</v>
          </cell>
          <cell r="I6">
            <v>0</v>
          </cell>
          <cell r="K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tabSelected="1" topLeftCell="A75" zoomScaleNormal="100" zoomScaleSheetLayoutView="80" workbookViewId="0">
      <selection activeCell="D92" sqref="D92"/>
    </sheetView>
  </sheetViews>
  <sheetFormatPr defaultRowHeight="15" x14ac:dyDescent="0.25"/>
  <cols>
    <col min="1" max="1" width="7.7109375" customWidth="1"/>
    <col min="2" max="2" width="67.140625" bestFit="1" customWidth="1"/>
    <col min="3" max="3" width="4.5703125" style="254" bestFit="1" customWidth="1"/>
    <col min="4" max="4" width="14.28515625" style="310" bestFit="1" customWidth="1"/>
    <col min="5" max="5" width="47" bestFit="1" customWidth="1"/>
  </cols>
  <sheetData>
    <row r="1" spans="1:4" ht="25.5" x14ac:dyDescent="0.25">
      <c r="A1" s="316"/>
      <c r="B1" s="316"/>
      <c r="C1" s="316"/>
      <c r="D1" s="316"/>
    </row>
    <row r="2" spans="1:4" ht="18.75" x14ac:dyDescent="0.3">
      <c r="A2" s="272" t="s">
        <v>366</v>
      </c>
      <c r="B2" s="315" t="s">
        <v>795</v>
      </c>
      <c r="C2" s="315"/>
      <c r="D2" s="315"/>
    </row>
    <row r="3" spans="1:4" ht="19.5" x14ac:dyDescent="0.25">
      <c r="A3" s="317" t="s">
        <v>802</v>
      </c>
      <c r="B3" s="317"/>
      <c r="C3" s="317"/>
      <c r="D3" s="317"/>
    </row>
    <row r="4" spans="1:4" s="256" customFormat="1" ht="37.5" x14ac:dyDescent="0.25">
      <c r="A4" s="284" t="s">
        <v>310</v>
      </c>
      <c r="B4" s="284" t="s">
        <v>809</v>
      </c>
      <c r="C4" s="285" t="s">
        <v>0</v>
      </c>
      <c r="D4" s="286" t="s">
        <v>810</v>
      </c>
    </row>
    <row r="5" spans="1:4" s="187" customFormat="1" ht="18.75" x14ac:dyDescent="0.25">
      <c r="A5" s="287" t="s">
        <v>364</v>
      </c>
      <c r="B5" s="288" t="s">
        <v>396</v>
      </c>
      <c r="C5" s="285"/>
      <c r="D5" s="309"/>
    </row>
    <row r="6" spans="1:4" ht="18.75" x14ac:dyDescent="0.25">
      <c r="A6" s="289">
        <v>1</v>
      </c>
      <c r="B6" s="290" t="s">
        <v>388</v>
      </c>
      <c r="C6" s="289">
        <v>9</v>
      </c>
      <c r="D6" s="291">
        <v>4000000</v>
      </c>
    </row>
    <row r="7" spans="1:4" ht="56.25" x14ac:dyDescent="0.25">
      <c r="A7" s="289">
        <v>2</v>
      </c>
      <c r="B7" s="290" t="s">
        <v>485</v>
      </c>
      <c r="C7" s="289">
        <v>7</v>
      </c>
      <c r="D7" s="291">
        <v>6800000</v>
      </c>
    </row>
    <row r="8" spans="1:4" s="188" customFormat="1" ht="18.75" x14ac:dyDescent="0.25">
      <c r="A8" s="287" t="s">
        <v>365</v>
      </c>
      <c r="B8" s="288" t="s">
        <v>397</v>
      </c>
      <c r="C8" s="287"/>
      <c r="D8" s="291"/>
    </row>
    <row r="9" spans="1:4" ht="56.25" x14ac:dyDescent="0.25">
      <c r="A9" s="289">
        <v>1</v>
      </c>
      <c r="B9" s="290" t="s">
        <v>533</v>
      </c>
      <c r="C9" s="289">
        <v>6</v>
      </c>
      <c r="D9" s="291">
        <v>7200000</v>
      </c>
    </row>
    <row r="10" spans="1:4" ht="56.25" x14ac:dyDescent="0.25">
      <c r="A10" s="289">
        <v>2</v>
      </c>
      <c r="B10" s="290" t="s">
        <v>742</v>
      </c>
      <c r="C10" s="289">
        <v>8</v>
      </c>
      <c r="D10" s="291">
        <v>6400000</v>
      </c>
    </row>
    <row r="11" spans="1:4" ht="75" x14ac:dyDescent="0.25">
      <c r="A11" s="361">
        <v>3</v>
      </c>
      <c r="B11" s="362" t="s">
        <v>743</v>
      </c>
      <c r="C11" s="361">
        <v>3</v>
      </c>
      <c r="D11" s="363">
        <v>15600000</v>
      </c>
    </row>
    <row r="12" spans="1:4" ht="56.25" x14ac:dyDescent="0.25">
      <c r="A12" s="289">
        <v>4</v>
      </c>
      <c r="B12" s="290" t="s">
        <v>677</v>
      </c>
      <c r="C12" s="289">
        <v>4</v>
      </c>
      <c r="D12" s="291">
        <v>12000000</v>
      </c>
    </row>
    <row r="13" spans="1:4" ht="37.5" x14ac:dyDescent="0.25">
      <c r="A13" s="289">
        <v>5</v>
      </c>
      <c r="B13" s="290" t="s">
        <v>392</v>
      </c>
      <c r="C13" s="289">
        <v>5</v>
      </c>
      <c r="D13" s="291">
        <v>8400000</v>
      </c>
    </row>
    <row r="14" spans="1:4" s="188" customFormat="1" ht="18.75" x14ac:dyDescent="0.25">
      <c r="A14" s="287" t="s">
        <v>366</v>
      </c>
      <c r="B14" s="288" t="s">
        <v>398</v>
      </c>
      <c r="C14" s="287"/>
      <c r="D14" s="291"/>
    </row>
    <row r="15" spans="1:4" ht="56.25" x14ac:dyDescent="0.25">
      <c r="A15" s="361">
        <v>1</v>
      </c>
      <c r="B15" s="362" t="s">
        <v>391</v>
      </c>
      <c r="C15" s="361">
        <v>1</v>
      </c>
      <c r="D15" s="363">
        <v>15600000</v>
      </c>
    </row>
    <row r="16" spans="1:4" ht="43.5" customHeight="1" x14ac:dyDescent="0.25">
      <c r="A16" s="289">
        <v>2</v>
      </c>
      <c r="B16" s="290" t="s">
        <v>393</v>
      </c>
      <c r="C16" s="289">
        <v>2</v>
      </c>
      <c r="D16" s="291">
        <v>14880000</v>
      </c>
    </row>
    <row r="17" spans="1:5" ht="37.5" x14ac:dyDescent="0.25">
      <c r="A17" s="289">
        <v>3</v>
      </c>
      <c r="B17" s="290" t="s">
        <v>395</v>
      </c>
      <c r="C17" s="289">
        <v>4</v>
      </c>
      <c r="D17" s="291">
        <v>9200000</v>
      </c>
    </row>
    <row r="18" spans="1:5" ht="18.75" x14ac:dyDescent="0.25">
      <c r="A18" s="287" t="s">
        <v>367</v>
      </c>
      <c r="B18" s="288" t="s">
        <v>399</v>
      </c>
      <c r="C18" s="287"/>
      <c r="D18" s="291"/>
    </row>
    <row r="19" spans="1:5" ht="37.5" x14ac:dyDescent="0.25">
      <c r="A19" s="289">
        <v>1</v>
      </c>
      <c r="B19" s="290" t="s">
        <v>400</v>
      </c>
      <c r="C19" s="289">
        <v>9</v>
      </c>
      <c r="D19" s="291">
        <v>6720000</v>
      </c>
    </row>
    <row r="20" spans="1:5" ht="37.5" x14ac:dyDescent="0.25">
      <c r="A20" s="289">
        <v>2</v>
      </c>
      <c r="B20" s="290" t="s">
        <v>401</v>
      </c>
      <c r="C20" s="289">
        <v>7</v>
      </c>
      <c r="D20" s="291">
        <v>7200000</v>
      </c>
    </row>
    <row r="21" spans="1:5" ht="56.25" x14ac:dyDescent="0.25">
      <c r="A21" s="289">
        <v>3</v>
      </c>
      <c r="B21" s="290" t="s">
        <v>402</v>
      </c>
      <c r="C21" s="289">
        <v>5</v>
      </c>
      <c r="D21" s="291">
        <v>8000000</v>
      </c>
    </row>
    <row r="22" spans="1:5" ht="56.25" x14ac:dyDescent="0.25">
      <c r="A22" s="289">
        <v>4</v>
      </c>
      <c r="B22" s="290" t="s">
        <v>403</v>
      </c>
      <c r="C22" s="289">
        <v>6</v>
      </c>
      <c r="D22" s="291">
        <v>8800000</v>
      </c>
    </row>
    <row r="23" spans="1:5" ht="56.25" x14ac:dyDescent="0.25">
      <c r="A23" s="289">
        <v>5</v>
      </c>
      <c r="B23" s="290" t="s">
        <v>404</v>
      </c>
      <c r="C23" s="289">
        <v>3</v>
      </c>
      <c r="D23" s="291">
        <v>11520000</v>
      </c>
    </row>
    <row r="24" spans="1:5" ht="56.25" x14ac:dyDescent="0.25">
      <c r="A24" s="289">
        <v>6</v>
      </c>
      <c r="B24" s="290" t="s">
        <v>405</v>
      </c>
      <c r="C24" s="289">
        <v>2</v>
      </c>
      <c r="D24" s="291">
        <v>13280000</v>
      </c>
    </row>
    <row r="25" spans="1:5" ht="37.5" x14ac:dyDescent="0.25">
      <c r="A25" s="361">
        <v>7</v>
      </c>
      <c r="B25" s="362" t="s">
        <v>406</v>
      </c>
      <c r="C25" s="361">
        <v>1</v>
      </c>
      <c r="D25" s="363">
        <v>15600000</v>
      </c>
    </row>
    <row r="26" spans="1:5" s="188" customFormat="1" ht="18.75" x14ac:dyDescent="0.25">
      <c r="A26" s="287" t="s">
        <v>368</v>
      </c>
      <c r="B26" s="288" t="s">
        <v>407</v>
      </c>
      <c r="C26" s="287"/>
      <c r="D26" s="291"/>
    </row>
    <row r="27" spans="1:5" ht="37.5" x14ac:dyDescent="0.25">
      <c r="A27" s="361">
        <v>1</v>
      </c>
      <c r="B27" s="362" t="s">
        <v>678</v>
      </c>
      <c r="C27" s="361">
        <v>10</v>
      </c>
      <c r="D27" s="363">
        <v>15600000</v>
      </c>
    </row>
    <row r="28" spans="1:5" ht="56.25" x14ac:dyDescent="0.25">
      <c r="A28" s="289">
        <v>3</v>
      </c>
      <c r="B28" s="290" t="s">
        <v>679</v>
      </c>
      <c r="C28" s="289">
        <v>9</v>
      </c>
      <c r="D28" s="291">
        <v>14400000</v>
      </c>
    </row>
    <row r="29" spans="1:5" ht="56.25" x14ac:dyDescent="0.25">
      <c r="A29" s="289">
        <v>4</v>
      </c>
      <c r="B29" s="290" t="s">
        <v>736</v>
      </c>
      <c r="C29" s="289">
        <v>8</v>
      </c>
      <c r="D29" s="291">
        <v>13200000</v>
      </c>
    </row>
    <row r="30" spans="1:5" ht="37.5" x14ac:dyDescent="0.25">
      <c r="A30" s="289">
        <v>5</v>
      </c>
      <c r="B30" s="290" t="s">
        <v>412</v>
      </c>
      <c r="C30" s="289">
        <v>11</v>
      </c>
      <c r="D30" s="291">
        <v>10000000</v>
      </c>
    </row>
    <row r="31" spans="1:5" s="188" customFormat="1" ht="18.75" x14ac:dyDescent="0.25">
      <c r="A31" s="287" t="s">
        <v>369</v>
      </c>
      <c r="B31" s="288" t="s">
        <v>181</v>
      </c>
      <c r="C31" s="287"/>
      <c r="D31" s="291"/>
    </row>
    <row r="32" spans="1:5" s="299" customFormat="1" ht="21" customHeight="1" x14ac:dyDescent="0.25">
      <c r="A32" s="361">
        <v>1</v>
      </c>
      <c r="B32" s="362" t="s">
        <v>798</v>
      </c>
      <c r="C32" s="361">
        <v>1</v>
      </c>
      <c r="D32" s="363">
        <v>15600000</v>
      </c>
      <c r="E32" s="185" t="s">
        <v>799</v>
      </c>
    </row>
    <row r="33" spans="1:5" ht="18.75" x14ac:dyDescent="0.25">
      <c r="A33" s="361">
        <v>2</v>
      </c>
      <c r="B33" s="362" t="s">
        <v>628</v>
      </c>
      <c r="C33" s="361">
        <v>1</v>
      </c>
      <c r="D33" s="363">
        <v>15600000</v>
      </c>
    </row>
    <row r="34" spans="1:5" ht="18.75" x14ac:dyDescent="0.25">
      <c r="A34" s="361">
        <v>3</v>
      </c>
      <c r="B34" s="362" t="s">
        <v>629</v>
      </c>
      <c r="C34" s="361">
        <v>1</v>
      </c>
      <c r="D34" s="363">
        <v>15600000</v>
      </c>
    </row>
    <row r="35" spans="1:5" ht="18.75" x14ac:dyDescent="0.25">
      <c r="A35" s="289">
        <v>4</v>
      </c>
      <c r="B35" s="290" t="s">
        <v>630</v>
      </c>
      <c r="C35" s="289">
        <v>1</v>
      </c>
      <c r="D35" s="291">
        <v>15500000</v>
      </c>
    </row>
    <row r="36" spans="1:5" ht="18.75" x14ac:dyDescent="0.25">
      <c r="A36" s="289">
        <v>5</v>
      </c>
      <c r="B36" s="290" t="s">
        <v>631</v>
      </c>
      <c r="C36" s="289">
        <v>1</v>
      </c>
      <c r="D36" s="291">
        <v>14000000</v>
      </c>
    </row>
    <row r="37" spans="1:5" s="188" customFormat="1" ht="18.75" x14ac:dyDescent="0.25">
      <c r="A37" s="287" t="s">
        <v>370</v>
      </c>
      <c r="B37" s="288" t="s">
        <v>575</v>
      </c>
      <c r="C37" s="287"/>
      <c r="D37" s="291"/>
    </row>
    <row r="38" spans="1:5" s="188" customFormat="1" ht="18.75" x14ac:dyDescent="0.25">
      <c r="A38" s="289">
        <v>1</v>
      </c>
      <c r="B38" s="290" t="s">
        <v>623</v>
      </c>
      <c r="C38" s="289">
        <v>1</v>
      </c>
      <c r="D38" s="291">
        <v>13000000</v>
      </c>
    </row>
    <row r="39" spans="1:5" s="299" customFormat="1" ht="22.5" customHeight="1" x14ac:dyDescent="0.25">
      <c r="A39" s="289">
        <v>2</v>
      </c>
      <c r="B39" s="290" t="s">
        <v>800</v>
      </c>
      <c r="C39" s="289">
        <v>1</v>
      </c>
      <c r="D39" s="291">
        <v>15500000</v>
      </c>
      <c r="E39" s="185" t="s">
        <v>799</v>
      </c>
    </row>
    <row r="40" spans="1:5" ht="18.75" x14ac:dyDescent="0.25">
      <c r="A40" s="289">
        <v>3</v>
      </c>
      <c r="B40" s="290" t="s">
        <v>624</v>
      </c>
      <c r="C40" s="289">
        <v>1</v>
      </c>
      <c r="D40" s="291">
        <v>13000000</v>
      </c>
    </row>
    <row r="41" spans="1:5" ht="18.75" x14ac:dyDescent="0.25">
      <c r="A41" s="289">
        <v>4</v>
      </c>
      <c r="B41" s="290" t="s">
        <v>625</v>
      </c>
      <c r="C41" s="289">
        <v>1</v>
      </c>
      <c r="D41" s="291">
        <v>8500000</v>
      </c>
    </row>
    <row r="42" spans="1:5" ht="18.75" x14ac:dyDescent="0.25">
      <c r="A42" s="289">
        <v>5</v>
      </c>
      <c r="B42" s="290" t="s">
        <v>626</v>
      </c>
      <c r="C42" s="289">
        <v>1</v>
      </c>
      <c r="D42" s="291">
        <v>8000000</v>
      </c>
    </row>
    <row r="43" spans="1:5" s="188" customFormat="1" ht="18.75" x14ac:dyDescent="0.25">
      <c r="A43" s="287" t="s">
        <v>371</v>
      </c>
      <c r="B43" s="288" t="s">
        <v>421</v>
      </c>
      <c r="C43" s="287"/>
      <c r="D43" s="291"/>
    </row>
    <row r="44" spans="1:5" s="192" customFormat="1" ht="18.75" x14ac:dyDescent="0.25">
      <c r="A44" s="289">
        <v>1</v>
      </c>
      <c r="B44" s="290" t="s">
        <v>627</v>
      </c>
      <c r="C44" s="289">
        <v>1</v>
      </c>
      <c r="D44" s="291">
        <v>15500000</v>
      </c>
    </row>
    <row r="45" spans="1:5" ht="18.75" x14ac:dyDescent="0.25">
      <c r="A45" s="289">
        <v>1</v>
      </c>
      <c r="B45" s="290" t="s">
        <v>625</v>
      </c>
      <c r="C45" s="289">
        <v>1</v>
      </c>
      <c r="D45" s="291">
        <v>13000000</v>
      </c>
    </row>
    <row r="46" spans="1:5" ht="18.75" x14ac:dyDescent="0.25">
      <c r="A46" s="287" t="s">
        <v>372</v>
      </c>
      <c r="B46" s="288" t="s">
        <v>422</v>
      </c>
      <c r="C46" s="287"/>
      <c r="D46" s="291"/>
    </row>
    <row r="47" spans="1:5" s="189" customFormat="1" ht="37.5" x14ac:dyDescent="0.25">
      <c r="A47" s="289">
        <v>1</v>
      </c>
      <c r="B47" s="290" t="s">
        <v>423</v>
      </c>
      <c r="C47" s="289">
        <v>1</v>
      </c>
      <c r="D47" s="291">
        <v>6800000</v>
      </c>
    </row>
    <row r="48" spans="1:5" ht="37.5" x14ac:dyDescent="0.25">
      <c r="A48" s="289">
        <v>2</v>
      </c>
      <c r="B48" s="290" t="s">
        <v>424</v>
      </c>
      <c r="C48" s="289">
        <v>1</v>
      </c>
      <c r="D48" s="291">
        <v>5600000</v>
      </c>
    </row>
    <row r="49" spans="1:4" ht="37.5" x14ac:dyDescent="0.25">
      <c r="A49" s="289">
        <v>3</v>
      </c>
      <c r="B49" s="290" t="s">
        <v>425</v>
      </c>
      <c r="C49" s="289">
        <v>1</v>
      </c>
      <c r="D49" s="291">
        <v>8000000</v>
      </c>
    </row>
    <row r="50" spans="1:4" ht="56.25" x14ac:dyDescent="0.25">
      <c r="A50" s="289">
        <v>4</v>
      </c>
      <c r="B50" s="290" t="s">
        <v>737</v>
      </c>
      <c r="C50" s="289">
        <v>2</v>
      </c>
      <c r="D50" s="291">
        <v>9600000</v>
      </c>
    </row>
    <row r="51" spans="1:4" ht="42" customHeight="1" x14ac:dyDescent="0.25">
      <c r="A51" s="289">
        <v>5</v>
      </c>
      <c r="B51" s="290" t="s">
        <v>526</v>
      </c>
      <c r="C51" s="289"/>
      <c r="D51" s="291"/>
    </row>
    <row r="52" spans="1:4" ht="56.25" x14ac:dyDescent="0.25">
      <c r="A52" s="294" t="s">
        <v>527</v>
      </c>
      <c r="B52" s="295" t="s">
        <v>738</v>
      </c>
      <c r="C52" s="289">
        <v>1</v>
      </c>
      <c r="D52" s="291">
        <v>12800000</v>
      </c>
    </row>
    <row r="53" spans="1:4" ht="56.25" x14ac:dyDescent="0.25">
      <c r="A53" s="294" t="s">
        <v>528</v>
      </c>
      <c r="B53" s="295" t="s">
        <v>429</v>
      </c>
      <c r="C53" s="289">
        <v>1</v>
      </c>
      <c r="D53" s="291">
        <v>14400000</v>
      </c>
    </row>
    <row r="54" spans="1:4" ht="18.75" x14ac:dyDescent="0.25">
      <c r="A54" s="287" t="s">
        <v>373</v>
      </c>
      <c r="B54" s="288" t="s">
        <v>183</v>
      </c>
      <c r="C54" s="287"/>
      <c r="D54" s="291"/>
    </row>
    <row r="55" spans="1:4" ht="37.5" x14ac:dyDescent="0.25">
      <c r="A55" s="289">
        <v>1</v>
      </c>
      <c r="B55" s="290" t="s">
        <v>430</v>
      </c>
      <c r="C55" s="289">
        <v>1</v>
      </c>
      <c r="D55" s="291">
        <v>3000000</v>
      </c>
    </row>
    <row r="56" spans="1:4" ht="18.75" x14ac:dyDescent="0.25">
      <c r="A56" s="287" t="s">
        <v>374</v>
      </c>
      <c r="B56" s="288" t="s">
        <v>15</v>
      </c>
      <c r="C56" s="287"/>
      <c r="D56" s="291"/>
    </row>
    <row r="57" spans="1:4" ht="37.5" x14ac:dyDescent="0.25">
      <c r="A57" s="289">
        <v>1</v>
      </c>
      <c r="B57" s="290" t="s">
        <v>245</v>
      </c>
      <c r="C57" s="289">
        <v>1</v>
      </c>
      <c r="D57" s="291">
        <v>4000000</v>
      </c>
    </row>
    <row r="58" spans="1:4" ht="56.25" x14ac:dyDescent="0.25">
      <c r="A58" s="289">
        <v>2</v>
      </c>
      <c r="B58" s="290" t="s">
        <v>431</v>
      </c>
      <c r="C58" s="289">
        <v>1</v>
      </c>
      <c r="D58" s="291">
        <v>3200000</v>
      </c>
    </row>
    <row r="59" spans="1:4" ht="18.75" x14ac:dyDescent="0.25">
      <c r="A59" s="289">
        <v>3</v>
      </c>
      <c r="B59" s="290" t="s">
        <v>184</v>
      </c>
      <c r="C59" s="289">
        <v>1</v>
      </c>
      <c r="D59" s="291">
        <v>2000000</v>
      </c>
    </row>
    <row r="60" spans="1:4" ht="56.25" x14ac:dyDescent="0.25">
      <c r="A60" s="289">
        <v>4</v>
      </c>
      <c r="B60" s="290" t="s">
        <v>285</v>
      </c>
      <c r="C60" s="289">
        <v>1</v>
      </c>
      <c r="D60" s="291">
        <v>5600000</v>
      </c>
    </row>
    <row r="61" spans="1:4" ht="37.5" x14ac:dyDescent="0.25">
      <c r="A61" s="289">
        <v>5</v>
      </c>
      <c r="B61" s="290" t="s">
        <v>740</v>
      </c>
      <c r="C61" s="289">
        <v>1</v>
      </c>
      <c r="D61" s="291">
        <v>5600000</v>
      </c>
    </row>
    <row r="62" spans="1:4" ht="18.75" x14ac:dyDescent="0.25">
      <c r="A62" s="289">
        <v>6</v>
      </c>
      <c r="B62" s="290" t="s">
        <v>741</v>
      </c>
      <c r="C62" s="289">
        <v>1</v>
      </c>
      <c r="D62" s="291">
        <v>2400000</v>
      </c>
    </row>
    <row r="63" spans="1:4" ht="37.5" x14ac:dyDescent="0.25">
      <c r="A63" s="289">
        <v>7</v>
      </c>
      <c r="B63" s="290" t="s">
        <v>443</v>
      </c>
      <c r="C63" s="289">
        <v>1</v>
      </c>
      <c r="D63" s="291">
        <v>2000000</v>
      </c>
    </row>
    <row r="64" spans="1:4" s="188" customFormat="1" ht="18.75" x14ac:dyDescent="0.25">
      <c r="A64" s="287" t="s">
        <v>375</v>
      </c>
      <c r="B64" s="288" t="s">
        <v>529</v>
      </c>
      <c r="C64" s="287"/>
      <c r="D64" s="291"/>
    </row>
    <row r="65" spans="1:4" ht="37.5" x14ac:dyDescent="0.25">
      <c r="A65" s="289">
        <v>1</v>
      </c>
      <c r="B65" s="290" t="s">
        <v>744</v>
      </c>
      <c r="C65" s="289">
        <v>1</v>
      </c>
      <c r="D65" s="291">
        <v>2160000</v>
      </c>
    </row>
    <row r="66" spans="1:4" ht="56.25" x14ac:dyDescent="0.25">
      <c r="A66" s="289">
        <v>2</v>
      </c>
      <c r="B66" s="290" t="s">
        <v>751</v>
      </c>
      <c r="C66" s="289">
        <v>1</v>
      </c>
      <c r="D66" s="291">
        <v>720000</v>
      </c>
    </row>
    <row r="67" spans="1:4" s="188" customFormat="1" ht="37.5" x14ac:dyDescent="0.25">
      <c r="A67" s="287" t="s">
        <v>376</v>
      </c>
      <c r="B67" s="288" t="s">
        <v>530</v>
      </c>
      <c r="C67" s="287"/>
      <c r="D67" s="291"/>
    </row>
    <row r="68" spans="1:4" ht="37.5" x14ac:dyDescent="0.25">
      <c r="A68" s="289">
        <v>1</v>
      </c>
      <c r="B68" s="290" t="s">
        <v>745</v>
      </c>
      <c r="C68" s="289">
        <v>1</v>
      </c>
      <c r="D68" s="291">
        <v>1800000</v>
      </c>
    </row>
    <row r="69" spans="1:4" ht="56.25" x14ac:dyDescent="0.25">
      <c r="A69" s="289">
        <v>2</v>
      </c>
      <c r="B69" s="290" t="s">
        <v>752</v>
      </c>
      <c r="C69" s="289">
        <v>1</v>
      </c>
      <c r="D69" s="291">
        <v>480000</v>
      </c>
    </row>
    <row r="70" spans="1:4" s="188" customFormat="1" ht="18.75" x14ac:dyDescent="0.25">
      <c r="A70" s="287" t="s">
        <v>377</v>
      </c>
      <c r="B70" s="288" t="s">
        <v>531</v>
      </c>
      <c r="C70" s="287"/>
      <c r="D70" s="291"/>
    </row>
    <row r="71" spans="1:4" ht="37.5" x14ac:dyDescent="0.25">
      <c r="A71" s="289">
        <v>1</v>
      </c>
      <c r="B71" s="290" t="s">
        <v>746</v>
      </c>
      <c r="C71" s="289">
        <v>1</v>
      </c>
      <c r="D71" s="291">
        <v>1560000</v>
      </c>
    </row>
    <row r="72" spans="1:4" ht="56.25" x14ac:dyDescent="0.25">
      <c r="A72" s="289">
        <v>2</v>
      </c>
      <c r="B72" s="290" t="s">
        <v>750</v>
      </c>
      <c r="C72" s="289">
        <v>1</v>
      </c>
      <c r="D72" s="291">
        <v>360000</v>
      </c>
    </row>
    <row r="73" spans="1:4" s="188" customFormat="1" ht="18.75" x14ac:dyDescent="0.25">
      <c r="A73" s="287" t="s">
        <v>378</v>
      </c>
      <c r="B73" s="288" t="s">
        <v>532</v>
      </c>
      <c r="C73" s="287"/>
      <c r="D73" s="291"/>
    </row>
    <row r="74" spans="1:4" ht="37.5" x14ac:dyDescent="0.25">
      <c r="A74" s="289">
        <v>1</v>
      </c>
      <c r="B74" s="290" t="s">
        <v>747</v>
      </c>
      <c r="C74" s="289">
        <v>1</v>
      </c>
      <c r="D74" s="291">
        <v>1560000</v>
      </c>
    </row>
    <row r="75" spans="1:4" ht="56.25" x14ac:dyDescent="0.25">
      <c r="A75" s="289">
        <v>2</v>
      </c>
      <c r="B75" s="290" t="s">
        <v>748</v>
      </c>
      <c r="C75" s="289">
        <v>1</v>
      </c>
      <c r="D75" s="291">
        <v>360000</v>
      </c>
    </row>
    <row r="76" spans="1:4" ht="37.5" x14ac:dyDescent="0.25">
      <c r="A76" s="289">
        <v>3</v>
      </c>
      <c r="B76" s="290" t="s">
        <v>753</v>
      </c>
      <c r="C76" s="289">
        <v>1</v>
      </c>
      <c r="D76" s="291">
        <v>1452000</v>
      </c>
    </row>
    <row r="77" spans="1:4" ht="56.25" x14ac:dyDescent="0.25">
      <c r="A77" s="289">
        <v>4</v>
      </c>
      <c r="B77" s="290" t="s">
        <v>749</v>
      </c>
      <c r="C77" s="289">
        <v>1</v>
      </c>
      <c r="D77" s="291">
        <v>300000</v>
      </c>
    </row>
    <row r="78" spans="1:4" ht="18.75" x14ac:dyDescent="0.25">
      <c r="A78" s="287" t="s">
        <v>379</v>
      </c>
      <c r="B78" s="288" t="s">
        <v>188</v>
      </c>
      <c r="C78" s="287"/>
      <c r="D78" s="291"/>
    </row>
    <row r="79" spans="1:4" ht="37.5" x14ac:dyDescent="0.25">
      <c r="A79" s="289">
        <v>1</v>
      </c>
      <c r="B79" s="290" t="s">
        <v>444</v>
      </c>
      <c r="C79" s="289">
        <v>1</v>
      </c>
      <c r="D79" s="291">
        <v>5600000</v>
      </c>
    </row>
    <row r="80" spans="1:4" ht="37.5" x14ac:dyDescent="0.25">
      <c r="A80" s="289">
        <v>2</v>
      </c>
      <c r="B80" s="290" t="s">
        <v>445</v>
      </c>
      <c r="C80" s="289">
        <v>1</v>
      </c>
      <c r="D80" s="291">
        <v>7200000</v>
      </c>
    </row>
    <row r="81" spans="1:4" ht="56.25" x14ac:dyDescent="0.25">
      <c r="A81" s="289">
        <v>3</v>
      </c>
      <c r="B81" s="290" t="s">
        <v>446</v>
      </c>
      <c r="C81" s="289">
        <v>1</v>
      </c>
      <c r="D81" s="291">
        <v>4800000</v>
      </c>
    </row>
    <row r="82" spans="1:4" ht="18.75" x14ac:dyDescent="0.25">
      <c r="A82" s="287" t="s">
        <v>380</v>
      </c>
      <c r="B82" s="288" t="s">
        <v>193</v>
      </c>
      <c r="C82" s="287"/>
      <c r="D82" s="291"/>
    </row>
    <row r="83" spans="1:4" ht="18.75" x14ac:dyDescent="0.25">
      <c r="A83" s="289">
        <v>1</v>
      </c>
      <c r="B83" s="290" t="s">
        <v>194</v>
      </c>
      <c r="C83" s="289"/>
      <c r="D83" s="291"/>
    </row>
    <row r="84" spans="1:4" ht="56.25" x14ac:dyDescent="0.25">
      <c r="A84" s="298" t="s">
        <v>468</v>
      </c>
      <c r="B84" s="297" t="s">
        <v>447</v>
      </c>
      <c r="C84" s="296">
        <v>1</v>
      </c>
      <c r="D84" s="291">
        <v>4000000</v>
      </c>
    </row>
    <row r="85" spans="1:4" ht="56.25" x14ac:dyDescent="0.25">
      <c r="A85" s="298" t="s">
        <v>469</v>
      </c>
      <c r="B85" s="297" t="s">
        <v>448</v>
      </c>
      <c r="C85" s="296">
        <v>1</v>
      </c>
      <c r="D85" s="291">
        <v>4400000</v>
      </c>
    </row>
    <row r="86" spans="1:4" ht="25.5" customHeight="1" x14ac:dyDescent="0.25">
      <c r="A86" s="287" t="s">
        <v>449</v>
      </c>
      <c r="B86" s="288" t="s">
        <v>739</v>
      </c>
      <c r="C86" s="287"/>
      <c r="D86" s="291"/>
    </row>
    <row r="87" spans="1:4" ht="18.75" x14ac:dyDescent="0.25">
      <c r="A87" s="289">
        <v>1</v>
      </c>
      <c r="B87" s="290" t="s">
        <v>330</v>
      </c>
      <c r="C87" s="289">
        <v>1</v>
      </c>
      <c r="D87" s="291">
        <v>6400000</v>
      </c>
    </row>
    <row r="88" spans="1:4" ht="37.5" x14ac:dyDescent="0.25">
      <c r="A88" s="289">
        <v>1</v>
      </c>
      <c r="B88" s="290" t="s">
        <v>680</v>
      </c>
      <c r="C88" s="289">
        <v>1</v>
      </c>
      <c r="D88" s="291">
        <v>560000</v>
      </c>
    </row>
    <row r="89" spans="1:4" ht="18.75" x14ac:dyDescent="0.25">
      <c r="A89" s="289">
        <v>2</v>
      </c>
      <c r="B89" s="290" t="s">
        <v>681</v>
      </c>
      <c r="C89" s="289">
        <v>1</v>
      </c>
      <c r="D89" s="291">
        <v>600000</v>
      </c>
    </row>
  </sheetData>
  <mergeCells count="3">
    <mergeCell ref="B2:D2"/>
    <mergeCell ref="A1:D1"/>
    <mergeCell ref="A3:D3"/>
  </mergeCells>
  <printOptions horizontalCentered="1"/>
  <pageMargins left="0.25" right="0.25" top="0.25" bottom="0.4" header="0.25" footer="0"/>
  <pageSetup paperSize="9" firstPageNumber="17" fitToHeight="0" orientation="portrait" useFirstPageNumber="1" r:id="rId1"/>
  <headerFooter alignWithMargins="0">
    <oddFooter>&amp;C&amp;8&amp;P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B1" sqref="B1:D1"/>
    </sheetView>
  </sheetViews>
  <sheetFormatPr defaultRowHeight="16.5" x14ac:dyDescent="0.25"/>
  <cols>
    <col min="1" max="1" width="8" style="2" customWidth="1"/>
    <col min="2" max="2" width="46.7109375" style="8" customWidth="1"/>
    <col min="3" max="3" width="6.28515625" style="11" customWidth="1"/>
    <col min="4" max="4" width="12.42578125" style="13" customWidth="1"/>
    <col min="5" max="5" width="8" style="2" customWidth="1"/>
    <col min="6" max="6" width="14" style="13" customWidth="1"/>
    <col min="7" max="8" width="13.7109375" style="55" customWidth="1"/>
    <col min="9" max="9" width="9.140625" style="53"/>
    <col min="10" max="16384" width="9.140625" style="8"/>
  </cols>
  <sheetData>
    <row r="1" spans="1:9" x14ac:dyDescent="0.25">
      <c r="A1" s="3" t="s">
        <v>319</v>
      </c>
      <c r="B1" s="322" t="s">
        <v>356</v>
      </c>
      <c r="C1" s="322"/>
      <c r="D1" s="322"/>
    </row>
    <row r="2" spans="1:9" x14ac:dyDescent="0.25">
      <c r="C2" s="323"/>
      <c r="D2" s="323"/>
    </row>
    <row r="3" spans="1:9" s="43" customFormat="1" x14ac:dyDescent="0.25">
      <c r="A3" s="318" t="s">
        <v>310</v>
      </c>
      <c r="B3" s="318" t="s">
        <v>320</v>
      </c>
      <c r="C3" s="318" t="s">
        <v>0</v>
      </c>
      <c r="D3" s="318" t="s">
        <v>359</v>
      </c>
      <c r="E3" s="318" t="s">
        <v>360</v>
      </c>
      <c r="F3" s="318" t="s">
        <v>361</v>
      </c>
      <c r="G3" s="319" t="s">
        <v>386</v>
      </c>
      <c r="H3" s="319"/>
      <c r="I3" s="319"/>
    </row>
    <row r="4" spans="1:9" s="6" customFormat="1" ht="66" x14ac:dyDescent="0.25">
      <c r="A4" s="318"/>
      <c r="B4" s="318"/>
      <c r="C4" s="318"/>
      <c r="D4" s="318"/>
      <c r="E4" s="318"/>
      <c r="F4" s="318"/>
      <c r="G4" s="47" t="s">
        <v>383</v>
      </c>
      <c r="H4" s="47" t="s">
        <v>384</v>
      </c>
      <c r="I4" s="48" t="s">
        <v>385</v>
      </c>
    </row>
    <row r="5" spans="1:9" s="42" customFormat="1" ht="12.75" x14ac:dyDescent="0.25">
      <c r="A5" s="41" t="s">
        <v>175</v>
      </c>
      <c r="B5" s="41" t="s">
        <v>176</v>
      </c>
      <c r="C5" s="41" t="s">
        <v>177</v>
      </c>
      <c r="D5" s="41">
        <v>1</v>
      </c>
      <c r="E5" s="41">
        <v>2</v>
      </c>
      <c r="F5" s="41" t="s">
        <v>362</v>
      </c>
      <c r="G5" s="49">
        <v>4</v>
      </c>
      <c r="H5" s="49">
        <v>5</v>
      </c>
      <c r="I5" s="49">
        <v>6</v>
      </c>
    </row>
    <row r="6" spans="1:9" x14ac:dyDescent="0.25">
      <c r="A6" s="16" t="s">
        <v>378</v>
      </c>
      <c r="B6" s="17" t="s">
        <v>148</v>
      </c>
      <c r="C6" s="18"/>
      <c r="D6" s="23"/>
      <c r="E6" s="4"/>
      <c r="F6" s="22"/>
      <c r="G6" s="56"/>
      <c r="H6" s="56"/>
      <c r="I6" s="54"/>
    </row>
    <row r="7" spans="1:9" x14ac:dyDescent="0.25">
      <c r="A7" s="16" t="s">
        <v>175</v>
      </c>
      <c r="B7" s="17" t="s">
        <v>149</v>
      </c>
      <c r="C7" s="18"/>
      <c r="D7" s="23"/>
      <c r="E7" s="4"/>
      <c r="F7" s="22"/>
      <c r="G7" s="56"/>
      <c r="H7" s="56"/>
      <c r="I7" s="54"/>
    </row>
    <row r="8" spans="1:9" ht="33" x14ac:dyDescent="0.25">
      <c r="A8" s="4">
        <v>1</v>
      </c>
      <c r="B8" s="20" t="s">
        <v>150</v>
      </c>
      <c r="C8" s="18">
        <v>4</v>
      </c>
      <c r="D8" s="23">
        <v>100000</v>
      </c>
      <c r="E8" s="5">
        <v>1</v>
      </c>
      <c r="F8" s="22">
        <f t="shared" ref="F8:F20" si="0">D8*E8</f>
        <v>100000</v>
      </c>
      <c r="G8" s="56"/>
      <c r="H8" s="56"/>
      <c r="I8" s="54"/>
    </row>
    <row r="9" spans="1:9" ht="33" x14ac:dyDescent="0.25">
      <c r="A9" s="4">
        <v>2</v>
      </c>
      <c r="B9" s="20" t="s">
        <v>215</v>
      </c>
      <c r="C9" s="18">
        <v>2</v>
      </c>
      <c r="D9" s="23">
        <v>120000</v>
      </c>
      <c r="E9" s="5">
        <v>1</v>
      </c>
      <c r="F9" s="22">
        <f t="shared" si="0"/>
        <v>120000</v>
      </c>
      <c r="G9" s="56"/>
      <c r="H9" s="56"/>
      <c r="I9" s="54"/>
    </row>
    <row r="10" spans="1:9" ht="33" x14ac:dyDescent="0.25">
      <c r="A10" s="4">
        <v>3</v>
      </c>
      <c r="B10" s="20" t="s">
        <v>216</v>
      </c>
      <c r="C10" s="18">
        <v>4</v>
      </c>
      <c r="D10" s="23">
        <v>100000</v>
      </c>
      <c r="E10" s="5">
        <v>1</v>
      </c>
      <c r="F10" s="22">
        <f t="shared" si="0"/>
        <v>100000</v>
      </c>
      <c r="G10" s="56"/>
      <c r="H10" s="56"/>
      <c r="I10" s="54"/>
    </row>
    <row r="11" spans="1:9" ht="33" x14ac:dyDescent="0.25">
      <c r="A11" s="4">
        <v>4</v>
      </c>
      <c r="B11" s="20" t="s">
        <v>151</v>
      </c>
      <c r="C11" s="18">
        <v>3</v>
      </c>
      <c r="D11" s="23">
        <v>110000</v>
      </c>
      <c r="E11" s="5">
        <v>1</v>
      </c>
      <c r="F11" s="22">
        <f t="shared" si="0"/>
        <v>110000</v>
      </c>
      <c r="G11" s="56"/>
      <c r="H11" s="56"/>
      <c r="I11" s="54"/>
    </row>
    <row r="12" spans="1:9" x14ac:dyDescent="0.25">
      <c r="A12" s="4">
        <v>5</v>
      </c>
      <c r="B12" s="20" t="s">
        <v>152</v>
      </c>
      <c r="C12" s="18">
        <v>1</v>
      </c>
      <c r="D12" s="23">
        <v>130000</v>
      </c>
      <c r="E12" s="5">
        <v>1</v>
      </c>
      <c r="F12" s="22">
        <f t="shared" si="0"/>
        <v>130000</v>
      </c>
      <c r="G12" s="56"/>
      <c r="H12" s="56"/>
      <c r="I12" s="54"/>
    </row>
    <row r="13" spans="1:9" x14ac:dyDescent="0.25">
      <c r="A13" s="16" t="s">
        <v>176</v>
      </c>
      <c r="B13" s="17" t="s">
        <v>153</v>
      </c>
      <c r="C13" s="18"/>
      <c r="D13" s="23"/>
      <c r="E13" s="5"/>
      <c r="F13" s="22"/>
      <c r="G13" s="56"/>
      <c r="H13" s="56"/>
      <c r="I13" s="54"/>
    </row>
    <row r="14" spans="1:9" x14ac:dyDescent="0.25">
      <c r="A14" s="4">
        <v>1</v>
      </c>
      <c r="B14" s="20" t="s">
        <v>154</v>
      </c>
      <c r="C14" s="18">
        <v>1</v>
      </c>
      <c r="D14" s="23">
        <v>140000</v>
      </c>
      <c r="E14" s="5">
        <v>1</v>
      </c>
      <c r="F14" s="22">
        <f t="shared" si="0"/>
        <v>140000</v>
      </c>
      <c r="G14" s="56"/>
      <c r="H14" s="56"/>
      <c r="I14" s="54"/>
    </row>
    <row r="15" spans="1:9" ht="33" x14ac:dyDescent="0.25">
      <c r="A15" s="4">
        <v>2</v>
      </c>
      <c r="B15" s="20" t="s">
        <v>217</v>
      </c>
      <c r="C15" s="18">
        <v>2</v>
      </c>
      <c r="D15" s="23">
        <v>100000</v>
      </c>
      <c r="E15" s="5">
        <v>1</v>
      </c>
      <c r="F15" s="22">
        <f t="shared" si="0"/>
        <v>100000</v>
      </c>
      <c r="G15" s="56"/>
      <c r="H15" s="56"/>
      <c r="I15" s="54"/>
    </row>
    <row r="16" spans="1:9" ht="33" x14ac:dyDescent="0.25">
      <c r="A16" s="4">
        <v>3</v>
      </c>
      <c r="B16" s="20" t="s">
        <v>218</v>
      </c>
      <c r="C16" s="18">
        <v>3</v>
      </c>
      <c r="D16" s="23">
        <v>80000</v>
      </c>
      <c r="E16" s="5">
        <v>1</v>
      </c>
      <c r="F16" s="22">
        <f t="shared" si="0"/>
        <v>80000</v>
      </c>
      <c r="G16" s="56"/>
      <c r="H16" s="56"/>
      <c r="I16" s="54"/>
    </row>
    <row r="17" spans="1:9" x14ac:dyDescent="0.25">
      <c r="A17" s="16" t="s">
        <v>177</v>
      </c>
      <c r="B17" s="17" t="s">
        <v>93</v>
      </c>
      <c r="C17" s="18"/>
      <c r="D17" s="23"/>
      <c r="E17" s="5"/>
      <c r="F17" s="22"/>
      <c r="G17" s="56"/>
      <c r="H17" s="56"/>
      <c r="I17" s="54"/>
    </row>
    <row r="18" spans="1:9" x14ac:dyDescent="0.25">
      <c r="A18" s="4">
        <v>1</v>
      </c>
      <c r="B18" s="20" t="s">
        <v>239</v>
      </c>
      <c r="C18" s="18">
        <v>1</v>
      </c>
      <c r="D18" s="23">
        <v>90000</v>
      </c>
      <c r="E18" s="5">
        <v>1</v>
      </c>
      <c r="F18" s="22">
        <f t="shared" si="0"/>
        <v>90000</v>
      </c>
      <c r="G18" s="56"/>
      <c r="H18" s="56"/>
      <c r="I18" s="54"/>
    </row>
    <row r="19" spans="1:9" x14ac:dyDescent="0.25">
      <c r="A19" s="16" t="s">
        <v>178</v>
      </c>
      <c r="B19" s="20" t="s">
        <v>240</v>
      </c>
      <c r="C19" s="18" t="s">
        <v>311</v>
      </c>
      <c r="D19" s="23">
        <v>75000</v>
      </c>
      <c r="E19" s="5">
        <v>1</v>
      </c>
      <c r="F19" s="22">
        <f t="shared" si="0"/>
        <v>75000</v>
      </c>
      <c r="G19" s="56"/>
      <c r="H19" s="56"/>
      <c r="I19" s="54"/>
    </row>
    <row r="20" spans="1:9" x14ac:dyDescent="0.25">
      <c r="A20" s="16" t="s">
        <v>179</v>
      </c>
      <c r="B20" s="20" t="s">
        <v>155</v>
      </c>
      <c r="C20" s="18"/>
      <c r="D20" s="23">
        <v>60000</v>
      </c>
      <c r="E20" s="5">
        <v>1</v>
      </c>
      <c r="F20" s="22">
        <f t="shared" si="0"/>
        <v>60000</v>
      </c>
      <c r="G20" s="56"/>
      <c r="H20" s="56"/>
      <c r="I20" s="54"/>
    </row>
  </sheetData>
  <mergeCells count="9">
    <mergeCell ref="F3:F4"/>
    <mergeCell ref="G3:I3"/>
    <mergeCell ref="B1:D1"/>
    <mergeCell ref="C2:D2"/>
    <mergeCell ref="A3:A4"/>
    <mergeCell ref="B3:B4"/>
    <mergeCell ref="C3:C4"/>
    <mergeCell ref="D3:D4"/>
    <mergeCell ref="E3:E4"/>
  </mergeCells>
  <pageMargins left="0.55000000000000004" right="0.2" top="0.5" bottom="0.5" header="0.5" footer="0.25"/>
  <pageSetup paperSize="9" firstPageNumber="54" orientation="portrait"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G8" sqref="G8"/>
    </sheetView>
  </sheetViews>
  <sheetFormatPr defaultRowHeight="16.5" x14ac:dyDescent="0.25"/>
  <cols>
    <col min="1" max="1" width="8" style="2" customWidth="1"/>
    <col min="2" max="2" width="46.7109375" style="8" customWidth="1"/>
    <col min="3" max="3" width="6.28515625" style="11" customWidth="1"/>
    <col min="4" max="4" width="12.42578125" style="13" customWidth="1"/>
    <col min="5" max="5" width="8" style="2" customWidth="1"/>
    <col min="6" max="6" width="14" style="13" customWidth="1"/>
    <col min="7" max="8" width="13.7109375" style="55" customWidth="1"/>
    <col min="9" max="9" width="9.140625" style="53"/>
    <col min="10" max="16384" width="9.140625" style="8"/>
  </cols>
  <sheetData>
    <row r="1" spans="1:9" x14ac:dyDescent="0.25">
      <c r="A1" s="3" t="s">
        <v>319</v>
      </c>
      <c r="B1" s="322" t="s">
        <v>356</v>
      </c>
      <c r="C1" s="322"/>
      <c r="D1" s="322"/>
    </row>
    <row r="2" spans="1:9" x14ac:dyDescent="0.25">
      <c r="C2" s="323"/>
      <c r="D2" s="323"/>
    </row>
    <row r="3" spans="1:9" s="43" customFormat="1" x14ac:dyDescent="0.25">
      <c r="A3" s="318" t="s">
        <v>310</v>
      </c>
      <c r="B3" s="318" t="s">
        <v>320</v>
      </c>
      <c r="C3" s="318" t="s">
        <v>0</v>
      </c>
      <c r="D3" s="318" t="s">
        <v>359</v>
      </c>
      <c r="E3" s="318" t="s">
        <v>360</v>
      </c>
      <c r="F3" s="318" t="s">
        <v>361</v>
      </c>
      <c r="G3" s="319" t="s">
        <v>386</v>
      </c>
      <c r="H3" s="319"/>
      <c r="I3" s="319"/>
    </row>
    <row r="4" spans="1:9" s="6" customFormat="1" ht="66" x14ac:dyDescent="0.25">
      <c r="A4" s="318"/>
      <c r="B4" s="318"/>
      <c r="C4" s="318"/>
      <c r="D4" s="318"/>
      <c r="E4" s="318"/>
      <c r="F4" s="318"/>
      <c r="G4" s="47" t="s">
        <v>383</v>
      </c>
      <c r="H4" s="47" t="s">
        <v>384</v>
      </c>
      <c r="I4" s="48" t="s">
        <v>385</v>
      </c>
    </row>
    <row r="5" spans="1:9" s="42" customFormat="1" ht="12.75" x14ac:dyDescent="0.25">
      <c r="A5" s="41" t="s">
        <v>175</v>
      </c>
      <c r="B5" s="41" t="s">
        <v>176</v>
      </c>
      <c r="C5" s="41" t="s">
        <v>177</v>
      </c>
      <c r="D5" s="41">
        <v>1</v>
      </c>
      <c r="E5" s="41">
        <v>2</v>
      </c>
      <c r="F5" s="41" t="s">
        <v>362</v>
      </c>
      <c r="G5" s="49">
        <v>4</v>
      </c>
      <c r="H5" s="49">
        <v>5</v>
      </c>
      <c r="I5" s="49">
        <v>6</v>
      </c>
    </row>
    <row r="6" spans="1:9" x14ac:dyDescent="0.25">
      <c r="A6" s="16" t="s">
        <v>379</v>
      </c>
      <c r="B6" s="17" t="s">
        <v>156</v>
      </c>
      <c r="C6" s="27"/>
      <c r="D6" s="23"/>
      <c r="E6" s="4"/>
      <c r="F6" s="22"/>
      <c r="G6" s="56"/>
      <c r="H6" s="56"/>
      <c r="I6" s="54"/>
    </row>
    <row r="7" spans="1:9" ht="33" x14ac:dyDescent="0.25">
      <c r="A7" s="4">
        <v>1</v>
      </c>
      <c r="B7" s="20" t="s">
        <v>157</v>
      </c>
      <c r="C7" s="27" t="s">
        <v>311</v>
      </c>
      <c r="D7" s="23">
        <v>120000</v>
      </c>
      <c r="E7" s="5">
        <v>1</v>
      </c>
      <c r="F7" s="22">
        <f t="shared" ref="F7:F31" si="0">D7*E7</f>
        <v>120000</v>
      </c>
      <c r="G7" s="56"/>
      <c r="H7" s="56"/>
      <c r="I7" s="54"/>
    </row>
    <row r="8" spans="1:9" ht="33" x14ac:dyDescent="0.25">
      <c r="A8" s="4">
        <v>2</v>
      </c>
      <c r="B8" s="20" t="s">
        <v>158</v>
      </c>
      <c r="C8" s="27" t="s">
        <v>311</v>
      </c>
      <c r="D8" s="23">
        <v>100000</v>
      </c>
      <c r="E8" s="5">
        <v>1</v>
      </c>
      <c r="F8" s="22">
        <f t="shared" si="0"/>
        <v>100000</v>
      </c>
      <c r="G8" s="56"/>
      <c r="H8" s="56"/>
      <c r="I8" s="54"/>
    </row>
    <row r="9" spans="1:9" ht="33" x14ac:dyDescent="0.25">
      <c r="A9" s="4">
        <v>3</v>
      </c>
      <c r="B9" s="20" t="s">
        <v>159</v>
      </c>
      <c r="C9" s="27" t="s">
        <v>311</v>
      </c>
      <c r="D9" s="23">
        <v>120000</v>
      </c>
      <c r="E9" s="5">
        <v>1</v>
      </c>
      <c r="F9" s="22">
        <f t="shared" si="0"/>
        <v>120000</v>
      </c>
      <c r="G9" s="56"/>
      <c r="H9" s="56"/>
      <c r="I9" s="54"/>
    </row>
    <row r="10" spans="1:9" ht="33" x14ac:dyDescent="0.25">
      <c r="A10" s="4">
        <v>4</v>
      </c>
      <c r="B10" s="20" t="s">
        <v>241</v>
      </c>
      <c r="C10" s="27" t="s">
        <v>311</v>
      </c>
      <c r="D10" s="23">
        <v>75000</v>
      </c>
      <c r="E10" s="5">
        <v>1</v>
      </c>
      <c r="F10" s="22">
        <f t="shared" si="0"/>
        <v>75000</v>
      </c>
      <c r="G10" s="56"/>
      <c r="H10" s="56"/>
      <c r="I10" s="54"/>
    </row>
    <row r="11" spans="1:9" ht="33" x14ac:dyDescent="0.25">
      <c r="A11" s="4">
        <v>5</v>
      </c>
      <c r="B11" s="20" t="s">
        <v>160</v>
      </c>
      <c r="C11" s="27" t="s">
        <v>311</v>
      </c>
      <c r="D11" s="23">
        <v>200000</v>
      </c>
      <c r="E11" s="5">
        <v>1</v>
      </c>
      <c r="F11" s="22">
        <f t="shared" si="0"/>
        <v>200000</v>
      </c>
      <c r="G11" s="56"/>
      <c r="H11" s="56"/>
      <c r="I11" s="54"/>
    </row>
    <row r="12" spans="1:9" ht="33" x14ac:dyDescent="0.25">
      <c r="A12" s="4">
        <v>6</v>
      </c>
      <c r="B12" s="20" t="s">
        <v>161</v>
      </c>
      <c r="C12" s="27" t="s">
        <v>311</v>
      </c>
      <c r="D12" s="23">
        <v>120000</v>
      </c>
      <c r="E12" s="5">
        <v>1</v>
      </c>
      <c r="F12" s="22">
        <f t="shared" si="0"/>
        <v>120000</v>
      </c>
      <c r="G12" s="56"/>
      <c r="H12" s="56"/>
      <c r="I12" s="54"/>
    </row>
    <row r="13" spans="1:9" ht="33" x14ac:dyDescent="0.25">
      <c r="A13" s="4">
        <v>7</v>
      </c>
      <c r="B13" s="20" t="s">
        <v>162</v>
      </c>
      <c r="C13" s="27" t="s">
        <v>311</v>
      </c>
      <c r="D13" s="23">
        <v>75000</v>
      </c>
      <c r="E13" s="5">
        <v>1</v>
      </c>
      <c r="F13" s="22">
        <f t="shared" si="0"/>
        <v>75000</v>
      </c>
      <c r="G13" s="56"/>
      <c r="H13" s="56"/>
      <c r="I13" s="54"/>
    </row>
    <row r="14" spans="1:9" x14ac:dyDescent="0.25">
      <c r="A14" s="4">
        <v>8</v>
      </c>
      <c r="B14" s="20" t="s">
        <v>355</v>
      </c>
      <c r="C14" s="27" t="s">
        <v>311</v>
      </c>
      <c r="D14" s="23">
        <v>200000</v>
      </c>
      <c r="E14" s="5">
        <v>1</v>
      </c>
      <c r="F14" s="22">
        <f t="shared" si="0"/>
        <v>200000</v>
      </c>
      <c r="G14" s="56"/>
      <c r="H14" s="56"/>
      <c r="I14" s="54"/>
    </row>
    <row r="15" spans="1:9" ht="33" x14ac:dyDescent="0.25">
      <c r="A15" s="4">
        <v>9</v>
      </c>
      <c r="B15" s="20" t="s">
        <v>163</v>
      </c>
      <c r="C15" s="27" t="s">
        <v>311</v>
      </c>
      <c r="D15" s="23">
        <v>100000</v>
      </c>
      <c r="E15" s="5">
        <v>1</v>
      </c>
      <c r="F15" s="22">
        <f t="shared" si="0"/>
        <v>100000</v>
      </c>
      <c r="G15" s="56"/>
      <c r="H15" s="56"/>
      <c r="I15" s="54"/>
    </row>
    <row r="16" spans="1:9" x14ac:dyDescent="0.25">
      <c r="A16" s="4">
        <v>10</v>
      </c>
      <c r="B16" s="20" t="s">
        <v>164</v>
      </c>
      <c r="C16" s="27" t="s">
        <v>311</v>
      </c>
      <c r="D16" s="23">
        <v>220000</v>
      </c>
      <c r="E16" s="5">
        <v>1</v>
      </c>
      <c r="F16" s="22">
        <f t="shared" si="0"/>
        <v>220000</v>
      </c>
      <c r="G16" s="56"/>
      <c r="H16" s="56"/>
      <c r="I16" s="54"/>
    </row>
    <row r="17" spans="1:9" x14ac:dyDescent="0.25">
      <c r="A17" s="4">
        <v>11</v>
      </c>
      <c r="B17" s="20" t="s">
        <v>165</v>
      </c>
      <c r="C17" s="27" t="s">
        <v>311</v>
      </c>
      <c r="D17" s="23">
        <v>75000</v>
      </c>
      <c r="E17" s="5">
        <v>1</v>
      </c>
      <c r="F17" s="22">
        <f t="shared" si="0"/>
        <v>75000</v>
      </c>
      <c r="G17" s="56"/>
      <c r="H17" s="56"/>
      <c r="I17" s="54"/>
    </row>
    <row r="18" spans="1:9" x14ac:dyDescent="0.25">
      <c r="A18" s="4">
        <v>12</v>
      </c>
      <c r="B18" s="20" t="s">
        <v>155</v>
      </c>
      <c r="C18" s="27"/>
      <c r="D18" s="23">
        <v>60000</v>
      </c>
      <c r="E18" s="5">
        <v>1</v>
      </c>
      <c r="F18" s="22">
        <f t="shared" si="0"/>
        <v>60000</v>
      </c>
      <c r="G18" s="56"/>
      <c r="H18" s="56"/>
      <c r="I18" s="54"/>
    </row>
    <row r="19" spans="1:9" x14ac:dyDescent="0.25">
      <c r="A19" s="16" t="s">
        <v>380</v>
      </c>
      <c r="B19" s="17" t="s">
        <v>166</v>
      </c>
      <c r="C19" s="27"/>
      <c r="D19" s="23"/>
      <c r="E19" s="4"/>
      <c r="F19" s="22"/>
      <c r="G19" s="56"/>
      <c r="H19" s="56"/>
      <c r="I19" s="54"/>
    </row>
    <row r="20" spans="1:9" x14ac:dyDescent="0.25">
      <c r="A20" s="16" t="s">
        <v>175</v>
      </c>
      <c r="B20" s="17" t="s">
        <v>98</v>
      </c>
      <c r="C20" s="27"/>
      <c r="D20" s="23"/>
      <c r="E20" s="4"/>
      <c r="F20" s="22"/>
      <c r="G20" s="56"/>
      <c r="H20" s="56"/>
      <c r="I20" s="54"/>
    </row>
    <row r="21" spans="1:9" ht="33" x14ac:dyDescent="0.25">
      <c r="A21" s="4">
        <v>1</v>
      </c>
      <c r="B21" s="20" t="s">
        <v>167</v>
      </c>
      <c r="C21" s="27">
        <v>1</v>
      </c>
      <c r="D21" s="23">
        <v>400000</v>
      </c>
      <c r="E21" s="5">
        <v>1</v>
      </c>
      <c r="F21" s="22">
        <f t="shared" si="0"/>
        <v>400000</v>
      </c>
      <c r="G21" s="56"/>
      <c r="H21" s="56"/>
      <c r="I21" s="54"/>
    </row>
    <row r="22" spans="1:9" ht="33" x14ac:dyDescent="0.25">
      <c r="A22" s="4">
        <v>2</v>
      </c>
      <c r="B22" s="20" t="s">
        <v>168</v>
      </c>
      <c r="C22" s="27">
        <v>2</v>
      </c>
      <c r="D22" s="23">
        <v>370000</v>
      </c>
      <c r="E22" s="5">
        <v>1</v>
      </c>
      <c r="F22" s="22">
        <f t="shared" si="0"/>
        <v>370000</v>
      </c>
      <c r="G22" s="56"/>
      <c r="H22" s="56"/>
      <c r="I22" s="54"/>
    </row>
    <row r="23" spans="1:9" ht="33" x14ac:dyDescent="0.25">
      <c r="A23" s="4">
        <v>3</v>
      </c>
      <c r="B23" s="20" t="s">
        <v>169</v>
      </c>
      <c r="C23" s="27">
        <v>3</v>
      </c>
      <c r="D23" s="23">
        <v>300000</v>
      </c>
      <c r="E23" s="5">
        <v>1</v>
      </c>
      <c r="F23" s="22">
        <f t="shared" si="0"/>
        <v>300000</v>
      </c>
      <c r="G23" s="56"/>
      <c r="H23" s="56"/>
      <c r="I23" s="54"/>
    </row>
    <row r="24" spans="1:9" ht="33" x14ac:dyDescent="0.25">
      <c r="A24" s="4">
        <v>4</v>
      </c>
      <c r="B24" s="20" t="s">
        <v>170</v>
      </c>
      <c r="C24" s="27">
        <v>4</v>
      </c>
      <c r="D24" s="23">
        <v>220000</v>
      </c>
      <c r="E24" s="5">
        <v>1</v>
      </c>
      <c r="F24" s="22">
        <f t="shared" si="0"/>
        <v>220000</v>
      </c>
      <c r="G24" s="56"/>
      <c r="H24" s="56"/>
      <c r="I24" s="54"/>
    </row>
    <row r="25" spans="1:9" x14ac:dyDescent="0.25">
      <c r="A25" s="16" t="s">
        <v>176</v>
      </c>
      <c r="B25" s="17" t="s">
        <v>171</v>
      </c>
      <c r="C25" s="27"/>
      <c r="D25" s="23"/>
      <c r="E25" s="5"/>
      <c r="F25" s="22"/>
      <c r="G25" s="56"/>
      <c r="H25" s="56"/>
      <c r="I25" s="54"/>
    </row>
    <row r="26" spans="1:9" ht="33" x14ac:dyDescent="0.25">
      <c r="A26" s="4">
        <v>1</v>
      </c>
      <c r="B26" s="20" t="s">
        <v>199</v>
      </c>
      <c r="C26" s="27" t="s">
        <v>311</v>
      </c>
      <c r="D26" s="23">
        <v>160000</v>
      </c>
      <c r="E26" s="5">
        <v>1</v>
      </c>
      <c r="F26" s="22">
        <f t="shared" si="0"/>
        <v>160000</v>
      </c>
      <c r="G26" s="56"/>
      <c r="H26" s="56"/>
      <c r="I26" s="54"/>
    </row>
    <row r="27" spans="1:9" ht="33" x14ac:dyDescent="0.25">
      <c r="A27" s="4">
        <v>2</v>
      </c>
      <c r="B27" s="20" t="s">
        <v>200</v>
      </c>
      <c r="C27" s="27" t="s">
        <v>311</v>
      </c>
      <c r="D27" s="23">
        <v>220000</v>
      </c>
      <c r="E27" s="5">
        <v>1</v>
      </c>
      <c r="F27" s="22">
        <f t="shared" si="0"/>
        <v>220000</v>
      </c>
      <c r="G27" s="56"/>
      <c r="H27" s="56"/>
      <c r="I27" s="54"/>
    </row>
    <row r="28" spans="1:9" ht="33" x14ac:dyDescent="0.25">
      <c r="A28" s="4">
        <v>3</v>
      </c>
      <c r="B28" s="20" t="s">
        <v>173</v>
      </c>
      <c r="C28" s="27" t="s">
        <v>311</v>
      </c>
      <c r="D28" s="23">
        <v>140000</v>
      </c>
      <c r="E28" s="5">
        <v>1</v>
      </c>
      <c r="F28" s="22">
        <f t="shared" si="0"/>
        <v>140000</v>
      </c>
      <c r="G28" s="56"/>
      <c r="H28" s="56"/>
      <c r="I28" s="54"/>
    </row>
    <row r="29" spans="1:9" x14ac:dyDescent="0.25">
      <c r="A29" s="4">
        <v>4</v>
      </c>
      <c r="B29" s="20" t="s">
        <v>172</v>
      </c>
      <c r="C29" s="27" t="s">
        <v>311</v>
      </c>
      <c r="D29" s="23">
        <v>80000</v>
      </c>
      <c r="E29" s="5">
        <v>1</v>
      </c>
      <c r="F29" s="22">
        <f t="shared" si="0"/>
        <v>80000</v>
      </c>
      <c r="G29" s="56"/>
      <c r="H29" s="56"/>
      <c r="I29" s="54"/>
    </row>
    <row r="30" spans="1:9" x14ac:dyDescent="0.25">
      <c r="A30" s="4">
        <v>5</v>
      </c>
      <c r="B30" s="20" t="s">
        <v>54</v>
      </c>
      <c r="C30" s="27" t="s">
        <v>311</v>
      </c>
      <c r="D30" s="23">
        <v>60000</v>
      </c>
      <c r="E30" s="5">
        <v>1</v>
      </c>
      <c r="F30" s="22">
        <f t="shared" si="0"/>
        <v>60000</v>
      </c>
      <c r="G30" s="56"/>
      <c r="H30" s="56"/>
      <c r="I30" s="54"/>
    </row>
    <row r="31" spans="1:9" ht="33" x14ac:dyDescent="0.25">
      <c r="A31" s="4">
        <v>6</v>
      </c>
      <c r="B31" s="20" t="s">
        <v>174</v>
      </c>
      <c r="C31" s="27" t="s">
        <v>311</v>
      </c>
      <c r="D31" s="23">
        <v>140000</v>
      </c>
      <c r="E31" s="5">
        <v>1</v>
      </c>
      <c r="F31" s="22">
        <f t="shared" si="0"/>
        <v>140000</v>
      </c>
      <c r="G31" s="56"/>
      <c r="H31" s="56"/>
      <c r="I31" s="54"/>
    </row>
    <row r="32" spans="1:9" x14ac:dyDescent="0.25">
      <c r="A32" s="3"/>
      <c r="B32" s="1"/>
    </row>
    <row r="33" spans="1:6" ht="17.25" x14ac:dyDescent="0.25">
      <c r="A33" s="324"/>
      <c r="B33" s="324"/>
      <c r="C33" s="322"/>
      <c r="D33" s="322"/>
    </row>
    <row r="34" spans="1:6" x14ac:dyDescent="0.25">
      <c r="A34" s="320"/>
      <c r="B34" s="321"/>
      <c r="C34" s="2"/>
    </row>
    <row r="35" spans="1:6" x14ac:dyDescent="0.25">
      <c r="A35" s="320"/>
      <c r="B35" s="321"/>
      <c r="C35" s="2"/>
    </row>
    <row r="36" spans="1:6" x14ac:dyDescent="0.25">
      <c r="A36" s="11"/>
      <c r="C36" s="12"/>
      <c r="D36" s="14"/>
      <c r="F36" s="14"/>
    </row>
    <row r="37" spans="1:6" x14ac:dyDescent="0.25">
      <c r="B37" s="1"/>
    </row>
  </sheetData>
  <mergeCells count="13">
    <mergeCell ref="E3:E4"/>
    <mergeCell ref="F3:F4"/>
    <mergeCell ref="G3:I3"/>
    <mergeCell ref="A35:B35"/>
    <mergeCell ref="B1:D1"/>
    <mergeCell ref="C2:D2"/>
    <mergeCell ref="A33:B33"/>
    <mergeCell ref="C33:D33"/>
    <mergeCell ref="A34:B34"/>
    <mergeCell ref="A3:A4"/>
    <mergeCell ref="B3:B4"/>
    <mergeCell ref="C3:C4"/>
    <mergeCell ref="D3:D4"/>
  </mergeCells>
  <pageMargins left="0.55000000000000004" right="0.2" top="0.5" bottom="0.5" header="0.5" footer="0.25"/>
  <pageSetup paperSize="9" firstPageNumber="54" orientation="portrait"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G8" sqref="G8"/>
    </sheetView>
  </sheetViews>
  <sheetFormatPr defaultRowHeight="16.5" x14ac:dyDescent="0.25"/>
  <cols>
    <col min="1" max="1" width="8" style="2" customWidth="1"/>
    <col min="2" max="2" width="46.7109375" style="8" customWidth="1"/>
    <col min="3" max="3" width="6.28515625" style="11" customWidth="1"/>
    <col min="4" max="4" width="12.42578125" style="13" customWidth="1"/>
    <col min="5" max="5" width="8" style="2" customWidth="1"/>
    <col min="6" max="6" width="14" style="13" customWidth="1"/>
    <col min="7" max="8" width="13.7109375" style="55" customWidth="1"/>
    <col min="9" max="9" width="9.140625" style="53"/>
    <col min="10" max="16384" width="9.140625" style="8"/>
  </cols>
  <sheetData>
    <row r="1" spans="1:9" x14ac:dyDescent="0.25">
      <c r="A1" s="3" t="s">
        <v>319</v>
      </c>
      <c r="B1" s="322" t="s">
        <v>356</v>
      </c>
      <c r="C1" s="322"/>
      <c r="D1" s="322"/>
    </row>
    <row r="2" spans="1:9" x14ac:dyDescent="0.25">
      <c r="C2" s="323"/>
      <c r="D2" s="323"/>
    </row>
    <row r="3" spans="1:9" s="43" customFormat="1" x14ac:dyDescent="0.25">
      <c r="A3" s="318" t="s">
        <v>310</v>
      </c>
      <c r="B3" s="318" t="s">
        <v>320</v>
      </c>
      <c r="C3" s="318" t="s">
        <v>0</v>
      </c>
      <c r="D3" s="318" t="s">
        <v>359</v>
      </c>
      <c r="E3" s="318" t="s">
        <v>360</v>
      </c>
      <c r="F3" s="318" t="s">
        <v>361</v>
      </c>
      <c r="G3" s="319" t="s">
        <v>386</v>
      </c>
      <c r="H3" s="319"/>
      <c r="I3" s="319"/>
    </row>
    <row r="4" spans="1:9" s="6" customFormat="1" ht="66" x14ac:dyDescent="0.25">
      <c r="A4" s="318"/>
      <c r="B4" s="318"/>
      <c r="C4" s="318"/>
      <c r="D4" s="318"/>
      <c r="E4" s="318"/>
      <c r="F4" s="318"/>
      <c r="G4" s="47" t="s">
        <v>383</v>
      </c>
      <c r="H4" s="47" t="s">
        <v>384</v>
      </c>
      <c r="I4" s="48" t="s">
        <v>385</v>
      </c>
    </row>
    <row r="5" spans="1:9" s="42" customFormat="1" ht="12.75" x14ac:dyDescent="0.25">
      <c r="A5" s="41" t="s">
        <v>175</v>
      </c>
      <c r="B5" s="41" t="s">
        <v>176</v>
      </c>
      <c r="C5" s="41" t="s">
        <v>177</v>
      </c>
      <c r="D5" s="41">
        <v>1</v>
      </c>
      <c r="E5" s="41">
        <v>2</v>
      </c>
      <c r="F5" s="41" t="s">
        <v>362</v>
      </c>
      <c r="G5" s="49">
        <v>4</v>
      </c>
      <c r="H5" s="49">
        <v>5</v>
      </c>
      <c r="I5" s="49">
        <v>6</v>
      </c>
    </row>
    <row r="6" spans="1:9" x14ac:dyDescent="0.25">
      <c r="A6" s="16" t="s">
        <v>371</v>
      </c>
      <c r="B6" s="17" t="s">
        <v>90</v>
      </c>
      <c r="C6" s="18"/>
      <c r="D6" s="29"/>
      <c r="E6" s="4"/>
      <c r="F6" s="22"/>
      <c r="G6" s="56"/>
      <c r="H6" s="56"/>
      <c r="I6" s="54"/>
    </row>
    <row r="7" spans="1:9" x14ac:dyDescent="0.25">
      <c r="A7" s="16" t="s">
        <v>175</v>
      </c>
      <c r="B7" s="17" t="s">
        <v>51</v>
      </c>
      <c r="C7" s="18"/>
      <c r="D7" s="29"/>
      <c r="E7" s="4"/>
      <c r="F7" s="22"/>
      <c r="G7" s="56"/>
      <c r="H7" s="56"/>
      <c r="I7" s="54"/>
    </row>
    <row r="8" spans="1:9" ht="49.5" x14ac:dyDescent="0.25">
      <c r="A8" s="4">
        <v>1</v>
      </c>
      <c r="B8" s="20" t="s">
        <v>91</v>
      </c>
      <c r="C8" s="27">
        <v>3</v>
      </c>
      <c r="D8" s="23">
        <v>230000</v>
      </c>
      <c r="E8" s="5">
        <f>250000/230000</f>
        <v>1.0869565217391304</v>
      </c>
      <c r="F8" s="22">
        <f t="shared" ref="F8:F24" si="0">D8*E8</f>
        <v>250000</v>
      </c>
      <c r="G8" s="56"/>
      <c r="H8" s="56"/>
      <c r="I8" s="54"/>
    </row>
    <row r="9" spans="1:9" ht="49.5" x14ac:dyDescent="0.25">
      <c r="A9" s="4">
        <v>2</v>
      </c>
      <c r="B9" s="20" t="s">
        <v>264</v>
      </c>
      <c r="C9" s="27">
        <v>2</v>
      </c>
      <c r="D9" s="23">
        <v>250000</v>
      </c>
      <c r="E9" s="5">
        <f>280000/250000</f>
        <v>1.1200000000000001</v>
      </c>
      <c r="F9" s="22">
        <f t="shared" si="0"/>
        <v>280000</v>
      </c>
      <c r="G9" s="56"/>
      <c r="H9" s="56"/>
      <c r="I9" s="54"/>
    </row>
    <row r="10" spans="1:9" ht="49.5" x14ac:dyDescent="0.25">
      <c r="A10" s="4">
        <v>3</v>
      </c>
      <c r="B10" s="20" t="s">
        <v>265</v>
      </c>
      <c r="C10" s="27">
        <v>1</v>
      </c>
      <c r="D10" s="23">
        <v>400000</v>
      </c>
      <c r="E10" s="34">
        <v>1</v>
      </c>
      <c r="F10" s="22">
        <f t="shared" si="0"/>
        <v>400000</v>
      </c>
      <c r="G10" s="56"/>
      <c r="H10" s="56"/>
      <c r="I10" s="54"/>
    </row>
    <row r="11" spans="1:9" ht="49.5" x14ac:dyDescent="0.25">
      <c r="A11" s="4">
        <v>4</v>
      </c>
      <c r="B11" s="20" t="s">
        <v>92</v>
      </c>
      <c r="C11" s="27">
        <v>2</v>
      </c>
      <c r="D11" s="23">
        <v>250000</v>
      </c>
      <c r="E11" s="5">
        <f>280000/250000</f>
        <v>1.1200000000000001</v>
      </c>
      <c r="F11" s="22">
        <f t="shared" si="0"/>
        <v>280000</v>
      </c>
      <c r="G11" s="56"/>
      <c r="H11" s="56"/>
      <c r="I11" s="54"/>
    </row>
    <row r="12" spans="1:9" ht="33" x14ac:dyDescent="0.25">
      <c r="A12" s="4">
        <v>5</v>
      </c>
      <c r="B12" s="20" t="s">
        <v>246</v>
      </c>
      <c r="C12" s="27">
        <v>4</v>
      </c>
      <c r="D12" s="23">
        <v>200000</v>
      </c>
      <c r="E12" s="5">
        <f>220000/200000</f>
        <v>1.1000000000000001</v>
      </c>
      <c r="F12" s="22">
        <f t="shared" si="0"/>
        <v>220000.00000000003</v>
      </c>
      <c r="G12" s="56"/>
      <c r="H12" s="56"/>
      <c r="I12" s="54"/>
    </row>
    <row r="13" spans="1:9" ht="33" x14ac:dyDescent="0.25">
      <c r="A13" s="4">
        <v>6</v>
      </c>
      <c r="B13" s="20" t="s">
        <v>247</v>
      </c>
      <c r="C13" s="27">
        <v>6</v>
      </c>
      <c r="D13" s="23">
        <v>130000</v>
      </c>
      <c r="E13" s="5">
        <f>150000/130000</f>
        <v>1.1538461538461537</v>
      </c>
      <c r="F13" s="22">
        <f t="shared" si="0"/>
        <v>150000</v>
      </c>
      <c r="G13" s="56"/>
      <c r="H13" s="56"/>
      <c r="I13" s="54"/>
    </row>
    <row r="14" spans="1:9" ht="49.5" x14ac:dyDescent="0.25">
      <c r="A14" s="4">
        <v>7</v>
      </c>
      <c r="B14" s="20" t="s">
        <v>292</v>
      </c>
      <c r="C14" s="27">
        <v>5</v>
      </c>
      <c r="D14" s="23">
        <v>160000</v>
      </c>
      <c r="E14" s="5">
        <v>1</v>
      </c>
      <c r="F14" s="22">
        <f t="shared" si="0"/>
        <v>160000</v>
      </c>
      <c r="G14" s="56"/>
      <c r="H14" s="56"/>
      <c r="I14" s="54"/>
    </row>
    <row r="15" spans="1:9" x14ac:dyDescent="0.25">
      <c r="A15" s="16" t="s">
        <v>176</v>
      </c>
      <c r="B15" s="17" t="s">
        <v>93</v>
      </c>
      <c r="C15" s="27"/>
      <c r="D15" s="23"/>
      <c r="E15" s="4"/>
      <c r="F15" s="22"/>
      <c r="G15" s="56"/>
      <c r="H15" s="56"/>
      <c r="I15" s="54"/>
    </row>
    <row r="16" spans="1:9" ht="33" x14ac:dyDescent="0.25">
      <c r="A16" s="4">
        <v>1</v>
      </c>
      <c r="B16" s="20" t="s">
        <v>222</v>
      </c>
      <c r="C16" s="27">
        <v>1</v>
      </c>
      <c r="D16" s="23">
        <v>140000</v>
      </c>
      <c r="E16" s="5">
        <v>1</v>
      </c>
      <c r="F16" s="22">
        <f t="shared" si="0"/>
        <v>140000</v>
      </c>
      <c r="G16" s="56"/>
      <c r="H16" s="56"/>
      <c r="I16" s="54"/>
    </row>
    <row r="17" spans="1:9" ht="33" x14ac:dyDescent="0.25">
      <c r="A17" s="4">
        <v>2</v>
      </c>
      <c r="B17" s="20" t="s">
        <v>223</v>
      </c>
      <c r="C17" s="27">
        <v>2</v>
      </c>
      <c r="D17" s="23">
        <v>100000</v>
      </c>
      <c r="E17" s="5">
        <v>1</v>
      </c>
      <c r="F17" s="22">
        <f t="shared" si="0"/>
        <v>100000</v>
      </c>
      <c r="G17" s="56"/>
      <c r="H17" s="56"/>
      <c r="I17" s="54"/>
    </row>
    <row r="18" spans="1:9" x14ac:dyDescent="0.25">
      <c r="A18" s="16" t="s">
        <v>177</v>
      </c>
      <c r="B18" s="17" t="s">
        <v>94</v>
      </c>
      <c r="C18" s="27"/>
      <c r="D18" s="23"/>
      <c r="E18" s="4"/>
      <c r="F18" s="22"/>
      <c r="G18" s="56"/>
      <c r="H18" s="56"/>
      <c r="I18" s="54"/>
    </row>
    <row r="19" spans="1:9" ht="33" x14ac:dyDescent="0.25">
      <c r="A19" s="4">
        <v>1</v>
      </c>
      <c r="B19" s="20" t="s">
        <v>224</v>
      </c>
      <c r="C19" s="27">
        <v>1</v>
      </c>
      <c r="D19" s="23">
        <v>220000</v>
      </c>
      <c r="E19" s="5">
        <f>240000/220000</f>
        <v>1.0909090909090908</v>
      </c>
      <c r="F19" s="22">
        <f t="shared" si="0"/>
        <v>239999.99999999997</v>
      </c>
      <c r="G19" s="56"/>
      <c r="H19" s="56"/>
      <c r="I19" s="54"/>
    </row>
    <row r="20" spans="1:9" ht="33" x14ac:dyDescent="0.25">
      <c r="A20" s="4">
        <v>2</v>
      </c>
      <c r="B20" s="20" t="s">
        <v>225</v>
      </c>
      <c r="C20" s="27">
        <v>2</v>
      </c>
      <c r="D20" s="23">
        <v>100000</v>
      </c>
      <c r="E20" s="34">
        <v>1</v>
      </c>
      <c r="F20" s="22">
        <f t="shared" si="0"/>
        <v>100000</v>
      </c>
      <c r="G20" s="56"/>
      <c r="H20" s="56"/>
      <c r="I20" s="54"/>
    </row>
    <row r="21" spans="1:9" x14ac:dyDescent="0.25">
      <c r="A21" s="16" t="s">
        <v>178</v>
      </c>
      <c r="B21" s="17" t="s">
        <v>15</v>
      </c>
      <c r="C21" s="27"/>
      <c r="D21" s="29"/>
      <c r="E21" s="5"/>
      <c r="F21" s="22"/>
      <c r="G21" s="56"/>
      <c r="H21" s="56"/>
      <c r="I21" s="54"/>
    </row>
    <row r="22" spans="1:9" x14ac:dyDescent="0.25">
      <c r="A22" s="4">
        <v>1</v>
      </c>
      <c r="B22" s="20" t="s">
        <v>95</v>
      </c>
      <c r="C22" s="27" t="s">
        <v>311</v>
      </c>
      <c r="D22" s="23">
        <v>80000</v>
      </c>
      <c r="E22" s="5">
        <f>90000/80000</f>
        <v>1.125</v>
      </c>
      <c r="F22" s="22">
        <f t="shared" si="0"/>
        <v>90000</v>
      </c>
      <c r="G22" s="56"/>
      <c r="H22" s="56"/>
      <c r="I22" s="54"/>
    </row>
    <row r="23" spans="1:9" x14ac:dyDescent="0.25">
      <c r="A23" s="4">
        <v>2</v>
      </c>
      <c r="B23" s="20" t="s">
        <v>54</v>
      </c>
      <c r="C23" s="27" t="s">
        <v>311</v>
      </c>
      <c r="D23" s="23">
        <v>65000</v>
      </c>
      <c r="E23" s="5">
        <f>70000/65000</f>
        <v>1.0769230769230769</v>
      </c>
      <c r="F23" s="22">
        <f t="shared" si="0"/>
        <v>70000</v>
      </c>
      <c r="G23" s="56"/>
      <c r="H23" s="56"/>
      <c r="I23" s="54"/>
    </row>
    <row r="24" spans="1:9" x14ac:dyDescent="0.25">
      <c r="A24" s="4">
        <v>3</v>
      </c>
      <c r="B24" s="20" t="s">
        <v>96</v>
      </c>
      <c r="C24" s="27" t="s">
        <v>311</v>
      </c>
      <c r="D24" s="23">
        <v>200000</v>
      </c>
      <c r="E24" s="5">
        <f>220000/200000</f>
        <v>1.1000000000000001</v>
      </c>
      <c r="F24" s="22">
        <f t="shared" si="0"/>
        <v>220000.00000000003</v>
      </c>
      <c r="G24" s="56"/>
      <c r="H24" s="56"/>
      <c r="I24" s="54"/>
    </row>
  </sheetData>
  <mergeCells count="9">
    <mergeCell ref="F3:F4"/>
    <mergeCell ref="G3:I3"/>
    <mergeCell ref="B1:D1"/>
    <mergeCell ref="C2:D2"/>
    <mergeCell ref="A3:A4"/>
    <mergeCell ref="B3:B4"/>
    <mergeCell ref="C3:C4"/>
    <mergeCell ref="D3:D4"/>
    <mergeCell ref="E3:E4"/>
  </mergeCells>
  <pageMargins left="0.55000000000000004" right="0.2" top="0.5" bottom="0.5" header="0.5" footer="0.25"/>
  <pageSetup paperSize="9" firstPageNumber="54" orientation="portrait" useFirstPageNumber="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G9" sqref="G9"/>
    </sheetView>
  </sheetViews>
  <sheetFormatPr defaultRowHeight="16.5" x14ac:dyDescent="0.25"/>
  <cols>
    <col min="1" max="1" width="8" style="2" customWidth="1"/>
    <col min="2" max="2" width="46.7109375" style="8" customWidth="1"/>
    <col min="3" max="3" width="6.28515625" style="11" customWidth="1"/>
    <col min="4" max="4" width="12.42578125" style="13" customWidth="1"/>
    <col min="5" max="5" width="8" style="2" customWidth="1"/>
    <col min="6" max="6" width="14" style="13" customWidth="1"/>
    <col min="7" max="8" width="13.7109375" style="55" customWidth="1"/>
    <col min="9" max="9" width="9.140625" style="53"/>
    <col min="10" max="16384" width="9.140625" style="8"/>
  </cols>
  <sheetData>
    <row r="1" spans="1:9" x14ac:dyDescent="0.25">
      <c r="A1" s="3" t="s">
        <v>319</v>
      </c>
      <c r="B1" s="322" t="s">
        <v>356</v>
      </c>
      <c r="C1" s="322"/>
      <c r="D1" s="322"/>
    </row>
    <row r="2" spans="1:9" x14ac:dyDescent="0.25">
      <c r="C2" s="323"/>
      <c r="D2" s="323"/>
    </row>
    <row r="3" spans="1:9" s="43" customFormat="1" x14ac:dyDescent="0.25">
      <c r="A3" s="318" t="s">
        <v>310</v>
      </c>
      <c r="B3" s="318" t="s">
        <v>320</v>
      </c>
      <c r="C3" s="318" t="s">
        <v>0</v>
      </c>
      <c r="D3" s="318" t="s">
        <v>359</v>
      </c>
      <c r="E3" s="318" t="s">
        <v>360</v>
      </c>
      <c r="F3" s="318" t="s">
        <v>361</v>
      </c>
      <c r="G3" s="319" t="s">
        <v>386</v>
      </c>
      <c r="H3" s="319"/>
      <c r="I3" s="319"/>
    </row>
    <row r="4" spans="1:9" s="6" customFormat="1" ht="66" x14ac:dyDescent="0.25">
      <c r="A4" s="318"/>
      <c r="B4" s="318"/>
      <c r="C4" s="318"/>
      <c r="D4" s="318"/>
      <c r="E4" s="318"/>
      <c r="F4" s="318"/>
      <c r="G4" s="47" t="s">
        <v>383</v>
      </c>
      <c r="H4" s="47" t="s">
        <v>384</v>
      </c>
      <c r="I4" s="48" t="s">
        <v>385</v>
      </c>
    </row>
    <row r="5" spans="1:9" s="42" customFormat="1" ht="12.75" x14ac:dyDescent="0.25">
      <c r="A5" s="41" t="s">
        <v>175</v>
      </c>
      <c r="B5" s="41" t="s">
        <v>176</v>
      </c>
      <c r="C5" s="41" t="s">
        <v>177</v>
      </c>
      <c r="D5" s="41">
        <v>1</v>
      </c>
      <c r="E5" s="41">
        <v>2</v>
      </c>
      <c r="F5" s="41" t="s">
        <v>362</v>
      </c>
      <c r="G5" s="49">
        <v>4</v>
      </c>
      <c r="H5" s="49">
        <v>5</v>
      </c>
      <c r="I5" s="49">
        <v>6</v>
      </c>
    </row>
    <row r="6" spans="1:9" x14ac:dyDescent="0.25">
      <c r="A6" s="16" t="s">
        <v>370</v>
      </c>
      <c r="B6" s="17" t="s">
        <v>70</v>
      </c>
      <c r="C6" s="18"/>
      <c r="D6" s="29"/>
      <c r="E6" s="4"/>
      <c r="F6" s="22"/>
      <c r="G6" s="56"/>
      <c r="H6" s="56"/>
      <c r="I6" s="54"/>
    </row>
    <row r="7" spans="1:9" x14ac:dyDescent="0.25">
      <c r="A7" s="16" t="s">
        <v>175</v>
      </c>
      <c r="B7" s="17" t="s">
        <v>65</v>
      </c>
      <c r="C7" s="18"/>
      <c r="D7" s="29"/>
      <c r="E7" s="4"/>
      <c r="F7" s="22"/>
      <c r="G7" s="56"/>
      <c r="H7" s="56"/>
      <c r="I7" s="54"/>
    </row>
    <row r="8" spans="1:9" ht="33" x14ac:dyDescent="0.25">
      <c r="A8" s="4">
        <v>1</v>
      </c>
      <c r="B8" s="20" t="s">
        <v>71</v>
      </c>
      <c r="C8" s="4">
        <v>3</v>
      </c>
      <c r="D8" s="23">
        <v>250000</v>
      </c>
      <c r="E8" s="5">
        <v>1</v>
      </c>
      <c r="F8" s="22">
        <f t="shared" ref="F8:F30" si="0">D8*E8</f>
        <v>250000</v>
      </c>
      <c r="G8" s="56"/>
      <c r="H8" s="56"/>
      <c r="I8" s="54"/>
    </row>
    <row r="9" spans="1:9" ht="33" x14ac:dyDescent="0.25">
      <c r="A9" s="4">
        <v>2</v>
      </c>
      <c r="B9" s="20" t="s">
        <v>72</v>
      </c>
      <c r="C9" s="4">
        <v>2</v>
      </c>
      <c r="D9" s="23">
        <v>675000</v>
      </c>
      <c r="E9" s="5">
        <v>1.2</v>
      </c>
      <c r="F9" s="22">
        <f t="shared" si="0"/>
        <v>810000</v>
      </c>
      <c r="G9" s="56"/>
      <c r="H9" s="56"/>
      <c r="I9" s="54"/>
    </row>
    <row r="10" spans="1:9" x14ac:dyDescent="0.25">
      <c r="A10" s="4">
        <v>3</v>
      </c>
      <c r="B10" s="20" t="s">
        <v>73</v>
      </c>
      <c r="C10" s="4">
        <v>1</v>
      </c>
      <c r="D10" s="23">
        <v>750000</v>
      </c>
      <c r="E10" s="5">
        <v>1.2</v>
      </c>
      <c r="F10" s="22">
        <f t="shared" si="0"/>
        <v>900000</v>
      </c>
      <c r="G10" s="56"/>
      <c r="H10" s="56"/>
      <c r="I10" s="54"/>
    </row>
    <row r="11" spans="1:9" x14ac:dyDescent="0.25">
      <c r="A11" s="16" t="s">
        <v>176</v>
      </c>
      <c r="B11" s="17" t="s">
        <v>74</v>
      </c>
      <c r="C11" s="4"/>
      <c r="D11" s="23"/>
      <c r="E11" s="5"/>
      <c r="F11" s="22"/>
      <c r="G11" s="56"/>
      <c r="H11" s="56"/>
      <c r="I11" s="54"/>
    </row>
    <row r="12" spans="1:9" x14ac:dyDescent="0.25">
      <c r="A12" s="4">
        <v>1</v>
      </c>
      <c r="B12" s="20" t="s">
        <v>75</v>
      </c>
      <c r="C12" s="4">
        <v>1</v>
      </c>
      <c r="D12" s="23">
        <v>600000</v>
      </c>
      <c r="E12" s="5">
        <v>1.2</v>
      </c>
      <c r="F12" s="22">
        <f t="shared" si="0"/>
        <v>720000</v>
      </c>
      <c r="G12" s="56"/>
      <c r="H12" s="56"/>
      <c r="I12" s="54"/>
    </row>
    <row r="13" spans="1:9" ht="33" x14ac:dyDescent="0.25">
      <c r="A13" s="4">
        <v>2</v>
      </c>
      <c r="B13" s="20" t="s">
        <v>76</v>
      </c>
      <c r="C13" s="4">
        <v>2</v>
      </c>
      <c r="D13" s="23">
        <v>525000</v>
      </c>
      <c r="E13" s="5">
        <v>1</v>
      </c>
      <c r="F13" s="22">
        <f t="shared" si="0"/>
        <v>525000</v>
      </c>
      <c r="G13" s="56"/>
      <c r="H13" s="56"/>
      <c r="I13" s="54"/>
    </row>
    <row r="14" spans="1:9" ht="33" x14ac:dyDescent="0.25">
      <c r="A14" s="4">
        <v>3</v>
      </c>
      <c r="B14" s="20" t="s">
        <v>77</v>
      </c>
      <c r="C14" s="4">
        <v>1</v>
      </c>
      <c r="D14" s="23">
        <v>600000</v>
      </c>
      <c r="E14" s="5">
        <v>1</v>
      </c>
      <c r="F14" s="22">
        <f t="shared" si="0"/>
        <v>600000</v>
      </c>
      <c r="G14" s="56"/>
      <c r="H14" s="56"/>
      <c r="I14" s="54"/>
    </row>
    <row r="15" spans="1:9" ht="33" x14ac:dyDescent="0.25">
      <c r="A15" s="4">
        <v>4</v>
      </c>
      <c r="B15" s="20" t="s">
        <v>78</v>
      </c>
      <c r="C15" s="4">
        <v>4</v>
      </c>
      <c r="D15" s="23">
        <v>165000</v>
      </c>
      <c r="E15" s="5">
        <v>1.2</v>
      </c>
      <c r="F15" s="22">
        <f t="shared" si="0"/>
        <v>198000</v>
      </c>
      <c r="G15" s="56"/>
      <c r="H15" s="56"/>
      <c r="I15" s="54"/>
    </row>
    <row r="16" spans="1:9" ht="33" x14ac:dyDescent="0.25">
      <c r="A16" s="4">
        <v>5</v>
      </c>
      <c r="B16" s="20" t="s">
        <v>79</v>
      </c>
      <c r="C16" s="4">
        <v>4</v>
      </c>
      <c r="D16" s="23">
        <v>165000</v>
      </c>
      <c r="E16" s="5">
        <v>1.2</v>
      </c>
      <c r="F16" s="22">
        <f t="shared" si="0"/>
        <v>198000</v>
      </c>
      <c r="G16" s="56"/>
      <c r="H16" s="56"/>
      <c r="I16" s="54"/>
    </row>
    <row r="17" spans="1:9" ht="33" x14ac:dyDescent="0.25">
      <c r="A17" s="4">
        <v>6</v>
      </c>
      <c r="B17" s="20" t="s">
        <v>80</v>
      </c>
      <c r="C17" s="4">
        <v>3</v>
      </c>
      <c r="D17" s="23">
        <v>180000</v>
      </c>
      <c r="E17" s="5">
        <v>1.2</v>
      </c>
      <c r="F17" s="22">
        <f t="shared" si="0"/>
        <v>216000</v>
      </c>
      <c r="G17" s="56"/>
      <c r="H17" s="56"/>
      <c r="I17" s="54"/>
    </row>
    <row r="18" spans="1:9" x14ac:dyDescent="0.25">
      <c r="A18" s="16" t="s">
        <v>177</v>
      </c>
      <c r="B18" s="17" t="s">
        <v>58</v>
      </c>
      <c r="C18" s="4"/>
      <c r="D18" s="23"/>
      <c r="E18" s="5"/>
      <c r="F18" s="22"/>
      <c r="G18" s="56"/>
      <c r="H18" s="56"/>
      <c r="I18" s="54"/>
    </row>
    <row r="19" spans="1:9" ht="33" x14ac:dyDescent="0.25">
      <c r="A19" s="4">
        <v>1</v>
      </c>
      <c r="B19" s="20" t="s">
        <v>81</v>
      </c>
      <c r="C19" s="4">
        <v>3</v>
      </c>
      <c r="D19" s="23">
        <v>165000</v>
      </c>
      <c r="E19" s="5">
        <v>1.2</v>
      </c>
      <c r="F19" s="22">
        <f t="shared" si="0"/>
        <v>198000</v>
      </c>
      <c r="G19" s="56"/>
      <c r="H19" s="56"/>
      <c r="I19" s="54"/>
    </row>
    <row r="20" spans="1:9" x14ac:dyDescent="0.25">
      <c r="A20" s="4">
        <v>2</v>
      </c>
      <c r="B20" s="20" t="s">
        <v>82</v>
      </c>
      <c r="C20" s="4">
        <v>2</v>
      </c>
      <c r="D20" s="23">
        <v>172500</v>
      </c>
      <c r="E20" s="5">
        <v>1</v>
      </c>
      <c r="F20" s="22">
        <f t="shared" si="0"/>
        <v>172500</v>
      </c>
      <c r="G20" s="56"/>
      <c r="H20" s="56"/>
      <c r="I20" s="54"/>
    </row>
    <row r="21" spans="1:9" x14ac:dyDescent="0.25">
      <c r="A21" s="4">
        <v>3</v>
      </c>
      <c r="B21" s="20" t="s">
        <v>83</v>
      </c>
      <c r="C21" s="4">
        <v>1</v>
      </c>
      <c r="D21" s="23">
        <v>330000</v>
      </c>
      <c r="E21" s="5">
        <v>1</v>
      </c>
      <c r="F21" s="22">
        <f t="shared" si="0"/>
        <v>330000</v>
      </c>
      <c r="G21" s="56"/>
      <c r="H21" s="56"/>
      <c r="I21" s="54"/>
    </row>
    <row r="22" spans="1:9" ht="33" x14ac:dyDescent="0.25">
      <c r="A22" s="4">
        <v>4</v>
      </c>
      <c r="B22" s="20" t="s">
        <v>198</v>
      </c>
      <c r="C22" s="4">
        <v>4</v>
      </c>
      <c r="D22" s="23">
        <v>120000</v>
      </c>
      <c r="E22" s="5">
        <v>1</v>
      </c>
      <c r="F22" s="22">
        <f t="shared" si="0"/>
        <v>120000</v>
      </c>
      <c r="G22" s="56"/>
      <c r="H22" s="56"/>
      <c r="I22" s="54"/>
    </row>
    <row r="23" spans="1:9" x14ac:dyDescent="0.25">
      <c r="A23" s="16" t="s">
        <v>178</v>
      </c>
      <c r="B23" s="17" t="s">
        <v>15</v>
      </c>
      <c r="C23" s="4"/>
      <c r="D23" s="23"/>
      <c r="E23" s="5"/>
      <c r="F23" s="22"/>
      <c r="G23" s="56"/>
      <c r="H23" s="56"/>
      <c r="I23" s="54"/>
    </row>
    <row r="24" spans="1:9" x14ac:dyDescent="0.25">
      <c r="A24" s="4">
        <v>1</v>
      </c>
      <c r="B24" s="20" t="s">
        <v>21</v>
      </c>
      <c r="C24" s="4">
        <v>1</v>
      </c>
      <c r="D24" s="23">
        <v>100000</v>
      </c>
      <c r="E24" s="5">
        <v>1</v>
      </c>
      <c r="F24" s="22">
        <f t="shared" si="0"/>
        <v>100000</v>
      </c>
      <c r="G24" s="56"/>
      <c r="H24" s="56"/>
      <c r="I24" s="54"/>
    </row>
    <row r="25" spans="1:9" x14ac:dyDescent="0.25">
      <c r="A25" s="4">
        <v>2</v>
      </c>
      <c r="B25" s="20" t="s">
        <v>84</v>
      </c>
      <c r="C25" s="4" t="s">
        <v>311</v>
      </c>
      <c r="D25" s="23">
        <v>75000</v>
      </c>
      <c r="E25" s="5">
        <v>1</v>
      </c>
      <c r="F25" s="22">
        <f t="shared" si="0"/>
        <v>75000</v>
      </c>
      <c r="G25" s="56"/>
      <c r="H25" s="56"/>
      <c r="I25" s="54"/>
    </row>
    <row r="26" spans="1:9" x14ac:dyDescent="0.25">
      <c r="A26" s="4">
        <v>3</v>
      </c>
      <c r="B26" s="20" t="s">
        <v>85</v>
      </c>
      <c r="C26" s="4" t="s">
        <v>311</v>
      </c>
      <c r="D26" s="23">
        <v>60000</v>
      </c>
      <c r="E26" s="5">
        <v>1</v>
      </c>
      <c r="F26" s="22">
        <f t="shared" si="0"/>
        <v>60000</v>
      </c>
      <c r="G26" s="56"/>
      <c r="H26" s="56"/>
      <c r="I26" s="54"/>
    </row>
    <row r="27" spans="1:9" x14ac:dyDescent="0.25">
      <c r="A27" s="16" t="s">
        <v>179</v>
      </c>
      <c r="B27" s="17" t="s">
        <v>86</v>
      </c>
      <c r="C27" s="4"/>
      <c r="D27" s="23"/>
      <c r="E27" s="5"/>
      <c r="F27" s="22"/>
      <c r="G27" s="56"/>
      <c r="H27" s="56"/>
      <c r="I27" s="54"/>
    </row>
    <row r="28" spans="1:9" x14ac:dyDescent="0.25">
      <c r="A28" s="4">
        <v>1</v>
      </c>
      <c r="B28" s="20" t="s">
        <v>87</v>
      </c>
      <c r="C28" s="4">
        <v>1</v>
      </c>
      <c r="D28" s="23">
        <v>400000</v>
      </c>
      <c r="E28" s="5">
        <v>1</v>
      </c>
      <c r="F28" s="22">
        <f t="shared" si="0"/>
        <v>400000</v>
      </c>
      <c r="G28" s="56"/>
      <c r="H28" s="56"/>
      <c r="I28" s="54"/>
    </row>
    <row r="29" spans="1:9" x14ac:dyDescent="0.25">
      <c r="A29" s="4">
        <v>2</v>
      </c>
      <c r="B29" s="20" t="s">
        <v>88</v>
      </c>
      <c r="C29" s="4" t="s">
        <v>311</v>
      </c>
      <c r="D29" s="23">
        <v>300000</v>
      </c>
      <c r="E29" s="5">
        <v>1</v>
      </c>
      <c r="F29" s="22">
        <f t="shared" si="0"/>
        <v>300000</v>
      </c>
      <c r="G29" s="56"/>
      <c r="H29" s="56"/>
      <c r="I29" s="54"/>
    </row>
    <row r="30" spans="1:9" x14ac:dyDescent="0.25">
      <c r="A30" s="4">
        <v>3</v>
      </c>
      <c r="B30" s="20" t="s">
        <v>89</v>
      </c>
      <c r="C30" s="4" t="s">
        <v>311</v>
      </c>
      <c r="D30" s="23">
        <v>300000</v>
      </c>
      <c r="E30" s="5">
        <v>1</v>
      </c>
      <c r="F30" s="22">
        <f t="shared" si="0"/>
        <v>300000</v>
      </c>
      <c r="G30" s="56"/>
      <c r="H30" s="56"/>
      <c r="I30" s="54"/>
    </row>
  </sheetData>
  <mergeCells count="9">
    <mergeCell ref="F3:F4"/>
    <mergeCell ref="G3:I3"/>
    <mergeCell ref="B1:D1"/>
    <mergeCell ref="C2:D2"/>
    <mergeCell ref="A3:A4"/>
    <mergeCell ref="B3:B4"/>
    <mergeCell ref="C3:C4"/>
    <mergeCell ref="D3:D4"/>
    <mergeCell ref="E3:E4"/>
  </mergeCells>
  <pageMargins left="0.55000000000000004" right="0.2" top="0.5" bottom="0.5" header="0.5" footer="0.25"/>
  <pageSetup paperSize="9" firstPageNumber="54" orientation="portrait" useFirstPageNumber="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K13" sqref="K13"/>
    </sheetView>
  </sheetViews>
  <sheetFormatPr defaultRowHeight="16.5" x14ac:dyDescent="0.25"/>
  <cols>
    <col min="1" max="1" width="8" style="2" customWidth="1"/>
    <col min="2" max="2" width="46.7109375" style="8" customWidth="1"/>
    <col min="3" max="3" width="6.28515625" style="11" customWidth="1"/>
    <col min="4" max="4" width="12.42578125" style="13" customWidth="1"/>
    <col min="5" max="5" width="8" style="2" customWidth="1"/>
    <col min="6" max="6" width="14" style="13" customWidth="1"/>
    <col min="7" max="8" width="13.7109375" style="55" customWidth="1"/>
    <col min="9" max="9" width="9.140625" style="53"/>
    <col min="10" max="16384" width="9.140625" style="8"/>
  </cols>
  <sheetData>
    <row r="1" spans="1:9" x14ac:dyDescent="0.25">
      <c r="A1" s="3" t="s">
        <v>319</v>
      </c>
      <c r="B1" s="322" t="s">
        <v>356</v>
      </c>
      <c r="C1" s="322"/>
      <c r="D1" s="322"/>
    </row>
    <row r="2" spans="1:9" x14ac:dyDescent="0.25">
      <c r="C2" s="323"/>
      <c r="D2" s="323"/>
    </row>
    <row r="3" spans="1:9" s="43" customFormat="1" x14ac:dyDescent="0.25">
      <c r="A3" s="318" t="s">
        <v>310</v>
      </c>
      <c r="B3" s="318" t="s">
        <v>320</v>
      </c>
      <c r="C3" s="318" t="s">
        <v>0</v>
      </c>
      <c r="D3" s="318" t="s">
        <v>359</v>
      </c>
      <c r="E3" s="318" t="s">
        <v>360</v>
      </c>
      <c r="F3" s="318" t="s">
        <v>361</v>
      </c>
      <c r="G3" s="319" t="s">
        <v>386</v>
      </c>
      <c r="H3" s="319"/>
      <c r="I3" s="319"/>
    </row>
    <row r="4" spans="1:9" s="6" customFormat="1" ht="66" x14ac:dyDescent="0.25">
      <c r="A4" s="318"/>
      <c r="B4" s="318"/>
      <c r="C4" s="318"/>
      <c r="D4" s="318"/>
      <c r="E4" s="318"/>
      <c r="F4" s="318"/>
      <c r="G4" s="47" t="s">
        <v>383</v>
      </c>
      <c r="H4" s="47" t="s">
        <v>384</v>
      </c>
      <c r="I4" s="48" t="s">
        <v>385</v>
      </c>
    </row>
    <row r="5" spans="1:9" s="42" customFormat="1" ht="12.75" x14ac:dyDescent="0.25">
      <c r="A5" s="41" t="s">
        <v>175</v>
      </c>
      <c r="B5" s="41" t="s">
        <v>176</v>
      </c>
      <c r="C5" s="41" t="s">
        <v>177</v>
      </c>
      <c r="D5" s="41">
        <v>1</v>
      </c>
      <c r="E5" s="41">
        <v>2</v>
      </c>
      <c r="F5" s="41" t="s">
        <v>362</v>
      </c>
      <c r="G5" s="49">
        <v>4</v>
      </c>
      <c r="H5" s="49">
        <v>5</v>
      </c>
      <c r="I5" s="49">
        <v>6</v>
      </c>
    </row>
    <row r="6" spans="1:9" x14ac:dyDescent="0.25">
      <c r="A6" s="16" t="s">
        <v>369</v>
      </c>
      <c r="B6" s="17" t="s">
        <v>63</v>
      </c>
      <c r="C6" s="18"/>
      <c r="D6" s="29"/>
      <c r="E6" s="4"/>
      <c r="F6" s="22"/>
      <c r="G6" s="56"/>
      <c r="H6" s="56"/>
      <c r="I6" s="54"/>
    </row>
    <row r="7" spans="1:9" x14ac:dyDescent="0.25">
      <c r="A7" s="16" t="s">
        <v>175</v>
      </c>
      <c r="B7" s="17" t="s">
        <v>64</v>
      </c>
      <c r="C7" s="18"/>
      <c r="D7" s="29"/>
      <c r="E7" s="4"/>
      <c r="F7" s="22"/>
      <c r="G7" s="56"/>
      <c r="H7" s="56"/>
      <c r="I7" s="54"/>
    </row>
    <row r="8" spans="1:9" ht="33" x14ac:dyDescent="0.25">
      <c r="A8" s="4">
        <v>1</v>
      </c>
      <c r="B8" s="20" t="s">
        <v>201</v>
      </c>
      <c r="C8" s="27">
        <v>4</v>
      </c>
      <c r="D8" s="31">
        <v>280000</v>
      </c>
      <c r="E8" s="5">
        <v>1.3</v>
      </c>
      <c r="F8" s="22">
        <f t="shared" ref="F8:F30" si="0">D8*E8</f>
        <v>364000</v>
      </c>
      <c r="G8" s="56"/>
      <c r="H8" s="56"/>
      <c r="I8" s="54"/>
    </row>
    <row r="9" spans="1:9" ht="33" x14ac:dyDescent="0.25">
      <c r="A9" s="4">
        <v>2</v>
      </c>
      <c r="B9" s="20" t="s">
        <v>263</v>
      </c>
      <c r="C9" s="27">
        <v>3</v>
      </c>
      <c r="D9" s="31">
        <v>450000</v>
      </c>
      <c r="E9" s="5">
        <v>1.6</v>
      </c>
      <c r="F9" s="22">
        <f t="shared" si="0"/>
        <v>720000</v>
      </c>
      <c r="G9" s="56"/>
      <c r="H9" s="56"/>
      <c r="I9" s="54"/>
    </row>
    <row r="10" spans="1:9" x14ac:dyDescent="0.25">
      <c r="A10" s="4">
        <v>4</v>
      </c>
      <c r="B10" s="20" t="s">
        <v>202</v>
      </c>
      <c r="C10" s="27">
        <v>2</v>
      </c>
      <c r="D10" s="31">
        <v>650000</v>
      </c>
      <c r="E10" s="5">
        <v>1.3</v>
      </c>
      <c r="F10" s="22">
        <f t="shared" si="0"/>
        <v>845000</v>
      </c>
      <c r="G10" s="56"/>
      <c r="H10" s="56"/>
      <c r="I10" s="54"/>
    </row>
    <row r="11" spans="1:9" ht="49.5" x14ac:dyDescent="0.25">
      <c r="A11" s="4">
        <v>5</v>
      </c>
      <c r="B11" s="20" t="s">
        <v>314</v>
      </c>
      <c r="C11" s="27"/>
      <c r="D11" s="31"/>
      <c r="E11" s="5"/>
      <c r="F11" s="22"/>
      <c r="G11" s="56"/>
      <c r="H11" s="56"/>
      <c r="I11" s="54"/>
    </row>
    <row r="12" spans="1:9" ht="49.5" x14ac:dyDescent="0.25">
      <c r="A12" s="32" t="s">
        <v>214</v>
      </c>
      <c r="B12" s="20" t="s">
        <v>312</v>
      </c>
      <c r="C12" s="27" t="s">
        <v>311</v>
      </c>
      <c r="D12" s="31">
        <v>700000</v>
      </c>
      <c r="E12" s="5">
        <v>2</v>
      </c>
      <c r="F12" s="22">
        <f t="shared" si="0"/>
        <v>1400000</v>
      </c>
      <c r="G12" s="56"/>
      <c r="H12" s="56"/>
      <c r="I12" s="54"/>
    </row>
    <row r="13" spans="1:9" ht="49.5" x14ac:dyDescent="0.25">
      <c r="A13" s="33" t="str">
        <f>A12</f>
        <v>-</v>
      </c>
      <c r="B13" s="20" t="s">
        <v>313</v>
      </c>
      <c r="C13" s="27" t="s">
        <v>311</v>
      </c>
      <c r="D13" s="31">
        <v>700000</v>
      </c>
      <c r="E13" s="5">
        <v>1.5</v>
      </c>
      <c r="F13" s="22">
        <f t="shared" si="0"/>
        <v>1050000</v>
      </c>
      <c r="G13" s="56"/>
      <c r="H13" s="56"/>
      <c r="I13" s="54"/>
    </row>
    <row r="14" spans="1:9" ht="49.5" x14ac:dyDescent="0.25">
      <c r="A14" s="4">
        <v>6</v>
      </c>
      <c r="B14" s="20" t="s">
        <v>293</v>
      </c>
      <c r="C14" s="27">
        <v>5</v>
      </c>
      <c r="D14" s="31">
        <v>270000</v>
      </c>
      <c r="E14" s="5">
        <v>1.5</v>
      </c>
      <c r="F14" s="22">
        <f t="shared" si="0"/>
        <v>405000</v>
      </c>
      <c r="G14" s="56"/>
      <c r="H14" s="56"/>
      <c r="I14" s="54"/>
    </row>
    <row r="15" spans="1:9" x14ac:dyDescent="0.25">
      <c r="A15" s="16" t="s">
        <v>176</v>
      </c>
      <c r="B15" s="17" t="s">
        <v>65</v>
      </c>
      <c r="C15" s="27"/>
      <c r="D15" s="23"/>
      <c r="E15" s="5"/>
      <c r="F15" s="22"/>
      <c r="G15" s="56"/>
      <c r="H15" s="56"/>
      <c r="I15" s="54"/>
    </row>
    <row r="16" spans="1:9" ht="33" x14ac:dyDescent="0.25">
      <c r="A16" s="4">
        <v>1</v>
      </c>
      <c r="B16" s="20" t="s">
        <v>294</v>
      </c>
      <c r="C16" s="27">
        <v>1</v>
      </c>
      <c r="D16" s="31">
        <v>700000</v>
      </c>
      <c r="E16" s="5">
        <v>2.5</v>
      </c>
      <c r="F16" s="22">
        <f t="shared" si="0"/>
        <v>1750000</v>
      </c>
      <c r="G16" s="56"/>
      <c r="H16" s="56"/>
      <c r="I16" s="54"/>
    </row>
    <row r="17" spans="1:9" ht="33" x14ac:dyDescent="0.25">
      <c r="A17" s="4">
        <v>2</v>
      </c>
      <c r="B17" s="20" t="s">
        <v>295</v>
      </c>
      <c r="C17" s="27">
        <v>2</v>
      </c>
      <c r="D17" s="31">
        <v>300000</v>
      </c>
      <c r="E17" s="5">
        <v>1.5</v>
      </c>
      <c r="F17" s="22">
        <f t="shared" si="0"/>
        <v>450000</v>
      </c>
      <c r="G17" s="56"/>
      <c r="H17" s="56"/>
      <c r="I17" s="54"/>
    </row>
    <row r="18" spans="1:9" ht="33" x14ac:dyDescent="0.25">
      <c r="A18" s="4">
        <v>3</v>
      </c>
      <c r="B18" s="20" t="s">
        <v>203</v>
      </c>
      <c r="C18" s="27">
        <v>3</v>
      </c>
      <c r="D18" s="31">
        <v>260000</v>
      </c>
      <c r="E18" s="5">
        <v>1.3</v>
      </c>
      <c r="F18" s="22">
        <f t="shared" si="0"/>
        <v>338000</v>
      </c>
      <c r="G18" s="56"/>
      <c r="H18" s="56"/>
      <c r="I18" s="54"/>
    </row>
    <row r="19" spans="1:9" ht="33" x14ac:dyDescent="0.25">
      <c r="A19" s="4">
        <v>4</v>
      </c>
      <c r="B19" s="20" t="s">
        <v>204</v>
      </c>
      <c r="C19" s="27">
        <v>4</v>
      </c>
      <c r="D19" s="31">
        <v>200000</v>
      </c>
      <c r="E19" s="5">
        <v>1.4</v>
      </c>
      <c r="F19" s="22">
        <f t="shared" si="0"/>
        <v>280000</v>
      </c>
      <c r="G19" s="56"/>
      <c r="H19" s="56"/>
      <c r="I19" s="54"/>
    </row>
    <row r="20" spans="1:9" x14ac:dyDescent="0.25">
      <c r="A20" s="16" t="s">
        <v>177</v>
      </c>
      <c r="B20" s="17" t="s">
        <v>66</v>
      </c>
      <c r="C20" s="27"/>
      <c r="D20" s="23"/>
      <c r="E20" s="5"/>
      <c r="F20" s="22"/>
      <c r="G20" s="56"/>
      <c r="H20" s="56"/>
      <c r="I20" s="54"/>
    </row>
    <row r="21" spans="1:9" ht="33" x14ac:dyDescent="0.25">
      <c r="A21" s="4">
        <v>1</v>
      </c>
      <c r="B21" s="20" t="s">
        <v>219</v>
      </c>
      <c r="C21" s="27">
        <v>1</v>
      </c>
      <c r="D21" s="31">
        <v>700000</v>
      </c>
      <c r="E21" s="5">
        <v>1</v>
      </c>
      <c r="F21" s="22">
        <f t="shared" si="0"/>
        <v>700000</v>
      </c>
      <c r="G21" s="56"/>
      <c r="H21" s="56"/>
      <c r="I21" s="54"/>
    </row>
    <row r="22" spans="1:9" ht="33" x14ac:dyDescent="0.25">
      <c r="A22" s="4">
        <v>2</v>
      </c>
      <c r="B22" s="20" t="s">
        <v>205</v>
      </c>
      <c r="C22" s="27">
        <v>2</v>
      </c>
      <c r="D22" s="31">
        <v>520000</v>
      </c>
      <c r="E22" s="5">
        <v>1</v>
      </c>
      <c r="F22" s="22">
        <f t="shared" si="0"/>
        <v>520000</v>
      </c>
      <c r="G22" s="56"/>
      <c r="H22" s="56"/>
      <c r="I22" s="54"/>
    </row>
    <row r="23" spans="1:9" ht="49.5" x14ac:dyDescent="0.25">
      <c r="A23" s="4">
        <v>3</v>
      </c>
      <c r="B23" s="20" t="s">
        <v>206</v>
      </c>
      <c r="C23" s="27">
        <v>3</v>
      </c>
      <c r="D23" s="31">
        <v>300000</v>
      </c>
      <c r="E23" s="5">
        <v>1</v>
      </c>
      <c r="F23" s="22">
        <f t="shared" si="0"/>
        <v>300000</v>
      </c>
      <c r="G23" s="56"/>
      <c r="H23" s="56"/>
      <c r="I23" s="54"/>
    </row>
    <row r="24" spans="1:9" ht="33" x14ac:dyDescent="0.25">
      <c r="A24" s="4">
        <v>4</v>
      </c>
      <c r="B24" s="20" t="s">
        <v>67</v>
      </c>
      <c r="C24" s="27">
        <v>4</v>
      </c>
      <c r="D24" s="31">
        <v>180000</v>
      </c>
      <c r="E24" s="5">
        <v>1</v>
      </c>
      <c r="F24" s="22">
        <f t="shared" si="0"/>
        <v>180000</v>
      </c>
      <c r="G24" s="56"/>
      <c r="H24" s="56"/>
      <c r="I24" s="54"/>
    </row>
    <row r="25" spans="1:9" ht="33" x14ac:dyDescent="0.25">
      <c r="A25" s="4">
        <v>5</v>
      </c>
      <c r="B25" s="20" t="s">
        <v>299</v>
      </c>
      <c r="C25" s="27">
        <v>6</v>
      </c>
      <c r="D25" s="31">
        <v>110000</v>
      </c>
      <c r="E25" s="5">
        <v>1</v>
      </c>
      <c r="F25" s="22">
        <f t="shared" si="0"/>
        <v>110000</v>
      </c>
      <c r="G25" s="56"/>
      <c r="H25" s="56"/>
      <c r="I25" s="54"/>
    </row>
    <row r="26" spans="1:9" ht="33" x14ac:dyDescent="0.25">
      <c r="A26" s="4">
        <v>6</v>
      </c>
      <c r="B26" s="20" t="s">
        <v>207</v>
      </c>
      <c r="C26" s="27">
        <v>6</v>
      </c>
      <c r="D26" s="31">
        <v>110000</v>
      </c>
      <c r="E26" s="5">
        <v>1</v>
      </c>
      <c r="F26" s="22">
        <f t="shared" si="0"/>
        <v>110000</v>
      </c>
      <c r="G26" s="56"/>
      <c r="H26" s="56"/>
      <c r="I26" s="54"/>
    </row>
    <row r="27" spans="1:9" ht="49.5" x14ac:dyDescent="0.25">
      <c r="A27" s="4">
        <v>7</v>
      </c>
      <c r="B27" s="20" t="s">
        <v>208</v>
      </c>
      <c r="C27" s="27">
        <v>5</v>
      </c>
      <c r="D27" s="31">
        <v>160000</v>
      </c>
      <c r="E27" s="5">
        <v>1</v>
      </c>
      <c r="F27" s="22">
        <f t="shared" si="0"/>
        <v>160000</v>
      </c>
      <c r="G27" s="56"/>
      <c r="H27" s="56"/>
      <c r="I27" s="54"/>
    </row>
    <row r="28" spans="1:9" ht="33" x14ac:dyDescent="0.25">
      <c r="A28" s="4">
        <v>8</v>
      </c>
      <c r="B28" s="20" t="s">
        <v>209</v>
      </c>
      <c r="C28" s="27">
        <v>3</v>
      </c>
      <c r="D28" s="31">
        <v>300000</v>
      </c>
      <c r="E28" s="5">
        <v>1</v>
      </c>
      <c r="F28" s="22">
        <f t="shared" si="0"/>
        <v>300000</v>
      </c>
      <c r="G28" s="56"/>
      <c r="H28" s="56"/>
      <c r="I28" s="54"/>
    </row>
    <row r="29" spans="1:9" ht="49.5" x14ac:dyDescent="0.25">
      <c r="A29" s="4">
        <v>9</v>
      </c>
      <c r="B29" s="20" t="s">
        <v>290</v>
      </c>
      <c r="C29" s="27">
        <v>4</v>
      </c>
      <c r="D29" s="31">
        <v>180000</v>
      </c>
      <c r="E29" s="5">
        <v>1</v>
      </c>
      <c r="F29" s="22">
        <f t="shared" si="0"/>
        <v>180000</v>
      </c>
      <c r="G29" s="56"/>
      <c r="H29" s="56"/>
      <c r="I29" s="54"/>
    </row>
    <row r="30" spans="1:9" x14ac:dyDescent="0.25">
      <c r="A30" s="4">
        <v>10</v>
      </c>
      <c r="B30" s="20" t="s">
        <v>220</v>
      </c>
      <c r="C30" s="27">
        <v>6</v>
      </c>
      <c r="D30" s="31">
        <v>110000</v>
      </c>
      <c r="E30" s="5">
        <v>1</v>
      </c>
      <c r="F30" s="22">
        <f t="shared" si="0"/>
        <v>110000</v>
      </c>
      <c r="G30" s="56"/>
      <c r="H30" s="56"/>
      <c r="I30" s="54"/>
    </row>
    <row r="31" spans="1:9" x14ac:dyDescent="0.25">
      <c r="A31" s="16" t="s">
        <v>178</v>
      </c>
      <c r="B31" s="17" t="s">
        <v>15</v>
      </c>
      <c r="C31" s="27"/>
      <c r="D31" s="23"/>
      <c r="E31" s="5"/>
      <c r="F31" s="22"/>
      <c r="G31" s="56"/>
      <c r="H31" s="56"/>
      <c r="I31" s="54"/>
    </row>
    <row r="32" spans="1:9" x14ac:dyDescent="0.25">
      <c r="A32" s="4">
        <v>1</v>
      </c>
      <c r="B32" s="20" t="s">
        <v>21</v>
      </c>
      <c r="C32" s="27" t="s">
        <v>311</v>
      </c>
      <c r="D32" s="23">
        <v>90000</v>
      </c>
      <c r="E32" s="5">
        <v>1</v>
      </c>
      <c r="F32" s="22">
        <f t="shared" ref="F32:F36" si="1">D32*E32</f>
        <v>90000</v>
      </c>
      <c r="G32" s="56"/>
      <c r="H32" s="56"/>
      <c r="I32" s="54"/>
    </row>
    <row r="33" spans="1:9" x14ac:dyDescent="0.25">
      <c r="A33" s="4">
        <v>2</v>
      </c>
      <c r="B33" s="20" t="s">
        <v>68</v>
      </c>
      <c r="C33" s="27" t="s">
        <v>311</v>
      </c>
      <c r="D33" s="23">
        <v>60000</v>
      </c>
      <c r="E33" s="5">
        <v>1</v>
      </c>
      <c r="F33" s="22">
        <f t="shared" si="1"/>
        <v>60000</v>
      </c>
      <c r="G33" s="56"/>
      <c r="H33" s="56"/>
      <c r="I33" s="54"/>
    </row>
    <row r="34" spans="1:9" x14ac:dyDescent="0.25">
      <c r="A34" s="4">
        <v>3</v>
      </c>
      <c r="B34" s="20" t="s">
        <v>69</v>
      </c>
      <c r="C34" s="27" t="s">
        <v>311</v>
      </c>
      <c r="D34" s="31">
        <v>300000</v>
      </c>
      <c r="E34" s="5">
        <v>1</v>
      </c>
      <c r="F34" s="22">
        <f t="shared" si="1"/>
        <v>300000</v>
      </c>
      <c r="G34" s="56"/>
      <c r="H34" s="56"/>
      <c r="I34" s="54"/>
    </row>
    <row r="35" spans="1:9" ht="33" x14ac:dyDescent="0.25">
      <c r="A35" s="4">
        <v>4</v>
      </c>
      <c r="B35" s="20" t="s">
        <v>210</v>
      </c>
      <c r="C35" s="27" t="s">
        <v>311</v>
      </c>
      <c r="D35" s="31">
        <v>250000</v>
      </c>
      <c r="E35" s="5">
        <v>1</v>
      </c>
      <c r="F35" s="22">
        <f t="shared" si="1"/>
        <v>250000</v>
      </c>
      <c r="G35" s="56"/>
      <c r="H35" s="56"/>
      <c r="I35" s="54"/>
    </row>
    <row r="36" spans="1:9" ht="33" x14ac:dyDescent="0.25">
      <c r="A36" s="4">
        <v>5</v>
      </c>
      <c r="B36" s="20" t="s">
        <v>221</v>
      </c>
      <c r="C36" s="27" t="s">
        <v>311</v>
      </c>
      <c r="D36" s="31">
        <v>200000</v>
      </c>
      <c r="E36" s="5">
        <v>1</v>
      </c>
      <c r="F36" s="22">
        <f t="shared" si="1"/>
        <v>200000</v>
      </c>
      <c r="G36" s="56"/>
      <c r="H36" s="56"/>
      <c r="I36" s="54"/>
    </row>
  </sheetData>
  <mergeCells count="9">
    <mergeCell ref="F3:F4"/>
    <mergeCell ref="G3:I3"/>
    <mergeCell ref="B1:D1"/>
    <mergeCell ref="C2:D2"/>
    <mergeCell ref="A3:A4"/>
    <mergeCell ref="B3:B4"/>
    <mergeCell ref="C3:C4"/>
    <mergeCell ref="D3:D4"/>
    <mergeCell ref="E3:E4"/>
  </mergeCells>
  <pageMargins left="0.55000000000000004" right="0.2" top="0.5" bottom="0.5" header="0.5" footer="0.25"/>
  <pageSetup paperSize="9" firstPageNumber="54" orientation="portrait" useFirstPageNumber="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1" sqref="F1"/>
    </sheetView>
  </sheetViews>
  <sheetFormatPr defaultRowHeight="16.5" x14ac:dyDescent="0.25"/>
  <cols>
    <col min="1" max="1" width="8" style="2" customWidth="1"/>
    <col min="2" max="2" width="46.7109375" style="8" customWidth="1"/>
    <col min="3" max="3" width="6.28515625" style="11" customWidth="1"/>
    <col min="4" max="4" width="12.42578125" style="13" customWidth="1"/>
    <col min="5" max="5" width="8" style="2" customWidth="1"/>
    <col min="6" max="6" width="14" style="13" customWidth="1"/>
    <col min="7" max="8" width="13.7109375" style="55" customWidth="1"/>
    <col min="9" max="9" width="9.140625" style="53"/>
    <col min="10" max="16384" width="9.140625" style="8"/>
  </cols>
  <sheetData>
    <row r="1" spans="1:9" x14ac:dyDescent="0.25">
      <c r="A1" s="3" t="s">
        <v>319</v>
      </c>
      <c r="B1" s="322" t="s">
        <v>356</v>
      </c>
      <c r="C1" s="322"/>
      <c r="D1" s="322"/>
    </row>
    <row r="2" spans="1:9" x14ac:dyDescent="0.25">
      <c r="C2" s="323"/>
      <c r="D2" s="323"/>
    </row>
    <row r="3" spans="1:9" s="43" customFormat="1" x14ac:dyDescent="0.25">
      <c r="A3" s="318" t="s">
        <v>310</v>
      </c>
      <c r="B3" s="318" t="s">
        <v>320</v>
      </c>
      <c r="C3" s="318" t="s">
        <v>0</v>
      </c>
      <c r="D3" s="318" t="s">
        <v>359</v>
      </c>
      <c r="E3" s="318" t="s">
        <v>360</v>
      </c>
      <c r="F3" s="318" t="s">
        <v>361</v>
      </c>
      <c r="G3" s="319" t="s">
        <v>386</v>
      </c>
      <c r="H3" s="319"/>
      <c r="I3" s="319"/>
    </row>
    <row r="4" spans="1:9" s="6" customFormat="1" ht="66" x14ac:dyDescent="0.25">
      <c r="A4" s="318"/>
      <c r="B4" s="318"/>
      <c r="C4" s="318"/>
      <c r="D4" s="318"/>
      <c r="E4" s="318"/>
      <c r="F4" s="318"/>
      <c r="G4" s="47" t="s">
        <v>383</v>
      </c>
      <c r="H4" s="47" t="s">
        <v>384</v>
      </c>
      <c r="I4" s="48" t="s">
        <v>385</v>
      </c>
    </row>
    <row r="5" spans="1:9" s="42" customFormat="1" ht="12.75" x14ac:dyDescent="0.25">
      <c r="A5" s="41" t="s">
        <v>175</v>
      </c>
      <c r="B5" s="41" t="s">
        <v>176</v>
      </c>
      <c r="C5" s="41" t="s">
        <v>177</v>
      </c>
      <c r="D5" s="41">
        <v>1</v>
      </c>
      <c r="E5" s="41">
        <v>2</v>
      </c>
      <c r="F5" s="41" t="s">
        <v>362</v>
      </c>
      <c r="G5" s="49">
        <v>4</v>
      </c>
      <c r="H5" s="49">
        <v>5</v>
      </c>
      <c r="I5" s="49">
        <v>6</v>
      </c>
    </row>
    <row r="6" spans="1:9" x14ac:dyDescent="0.25">
      <c r="A6" s="16" t="s">
        <v>368</v>
      </c>
      <c r="B6" s="17" t="s">
        <v>56</v>
      </c>
      <c r="C6" s="18"/>
      <c r="D6" s="26"/>
      <c r="E6" s="4"/>
      <c r="F6" s="22"/>
      <c r="G6" s="56"/>
      <c r="H6" s="56"/>
      <c r="I6" s="54"/>
    </row>
    <row r="7" spans="1:9" x14ac:dyDescent="0.25">
      <c r="A7" s="16" t="s">
        <v>175</v>
      </c>
      <c r="B7" s="17" t="s">
        <v>51</v>
      </c>
      <c r="C7" s="18"/>
      <c r="D7" s="26"/>
      <c r="E7" s="4"/>
      <c r="F7" s="22"/>
      <c r="G7" s="56"/>
      <c r="H7" s="56"/>
      <c r="I7" s="54"/>
    </row>
    <row r="8" spans="1:9" ht="33" x14ac:dyDescent="0.25">
      <c r="A8" s="4">
        <v>1</v>
      </c>
      <c r="B8" s="20" t="s">
        <v>257</v>
      </c>
      <c r="C8" s="27">
        <v>3</v>
      </c>
      <c r="D8" s="26">
        <v>350000</v>
      </c>
      <c r="E8" s="5">
        <v>1.3</v>
      </c>
      <c r="F8" s="22">
        <f t="shared" ref="F8:F23" si="0">D8*E8</f>
        <v>455000</v>
      </c>
      <c r="G8" s="56"/>
      <c r="H8" s="56"/>
      <c r="I8" s="54"/>
    </row>
    <row r="9" spans="1:9" ht="33" x14ac:dyDescent="0.25">
      <c r="A9" s="4">
        <v>2</v>
      </c>
      <c r="B9" s="20" t="s">
        <v>256</v>
      </c>
      <c r="C9" s="27">
        <v>1</v>
      </c>
      <c r="D9" s="26">
        <v>450000</v>
      </c>
      <c r="E9" s="5">
        <v>1.5</v>
      </c>
      <c r="F9" s="22">
        <f t="shared" si="0"/>
        <v>675000</v>
      </c>
      <c r="G9" s="56"/>
      <c r="H9" s="56"/>
      <c r="I9" s="54"/>
    </row>
    <row r="10" spans="1:9" ht="33" x14ac:dyDescent="0.25">
      <c r="A10" s="4">
        <v>3</v>
      </c>
      <c r="B10" s="20" t="s">
        <v>258</v>
      </c>
      <c r="C10" s="27">
        <v>2</v>
      </c>
      <c r="D10" s="26">
        <v>380000</v>
      </c>
      <c r="E10" s="5">
        <v>1.4</v>
      </c>
      <c r="F10" s="22">
        <f t="shared" si="0"/>
        <v>532000</v>
      </c>
      <c r="G10" s="56"/>
      <c r="H10" s="56"/>
      <c r="I10" s="54"/>
    </row>
    <row r="11" spans="1:9" ht="33" x14ac:dyDescent="0.25">
      <c r="A11" s="4">
        <v>4</v>
      </c>
      <c r="B11" s="20" t="s">
        <v>57</v>
      </c>
      <c r="C11" s="27">
        <v>4</v>
      </c>
      <c r="D11" s="23">
        <v>330000</v>
      </c>
      <c r="E11" s="5">
        <v>1.2</v>
      </c>
      <c r="F11" s="22">
        <f t="shared" si="0"/>
        <v>396000</v>
      </c>
      <c r="G11" s="56"/>
      <c r="H11" s="56"/>
      <c r="I11" s="54"/>
    </row>
    <row r="12" spans="1:9" x14ac:dyDescent="0.25">
      <c r="A12" s="16" t="s">
        <v>176</v>
      </c>
      <c r="B12" s="17" t="s">
        <v>58</v>
      </c>
      <c r="C12" s="27"/>
      <c r="D12" s="29"/>
      <c r="E12" s="4"/>
      <c r="F12" s="22"/>
      <c r="G12" s="56"/>
      <c r="H12" s="56"/>
      <c r="I12" s="54"/>
    </row>
    <row r="13" spans="1:9" ht="33" x14ac:dyDescent="0.25">
      <c r="A13" s="4">
        <v>1</v>
      </c>
      <c r="B13" s="20" t="s">
        <v>59</v>
      </c>
      <c r="C13" s="27"/>
      <c r="D13" s="23"/>
      <c r="E13" s="5"/>
      <c r="F13" s="22"/>
      <c r="G13" s="56"/>
      <c r="H13" s="56"/>
      <c r="I13" s="54"/>
    </row>
    <row r="14" spans="1:9" ht="33" x14ac:dyDescent="0.25">
      <c r="A14" s="4">
        <v>2</v>
      </c>
      <c r="B14" s="30" t="s">
        <v>352</v>
      </c>
      <c r="C14" s="27" t="s">
        <v>311</v>
      </c>
      <c r="D14" s="23">
        <v>200000</v>
      </c>
      <c r="E14" s="5">
        <v>1.3</v>
      </c>
      <c r="F14" s="22">
        <f t="shared" si="0"/>
        <v>260000</v>
      </c>
      <c r="G14" s="56"/>
      <c r="H14" s="56"/>
      <c r="I14" s="54"/>
    </row>
    <row r="15" spans="1:9" ht="33" x14ac:dyDescent="0.25">
      <c r="A15" s="4">
        <v>3</v>
      </c>
      <c r="B15" s="30" t="s">
        <v>353</v>
      </c>
      <c r="C15" s="27" t="s">
        <v>311</v>
      </c>
      <c r="D15" s="23">
        <v>200000</v>
      </c>
      <c r="E15" s="5">
        <v>1.2</v>
      </c>
      <c r="F15" s="22">
        <f t="shared" si="0"/>
        <v>240000</v>
      </c>
      <c r="G15" s="56"/>
      <c r="H15" s="56"/>
      <c r="I15" s="54"/>
    </row>
    <row r="16" spans="1:9" s="1" customFormat="1" x14ac:dyDescent="0.25">
      <c r="A16" s="16" t="s">
        <v>177</v>
      </c>
      <c r="B16" s="17" t="s">
        <v>260</v>
      </c>
      <c r="C16" s="27"/>
      <c r="D16" s="23"/>
      <c r="E16" s="4"/>
      <c r="F16" s="22"/>
      <c r="G16" s="46"/>
      <c r="H16" s="46"/>
      <c r="I16" s="57"/>
    </row>
    <row r="17" spans="1:9" s="1" customFormat="1" x14ac:dyDescent="0.25">
      <c r="A17" s="4">
        <v>1</v>
      </c>
      <c r="B17" s="20" t="s">
        <v>354</v>
      </c>
      <c r="C17" s="27"/>
      <c r="D17" s="23">
        <v>200000</v>
      </c>
      <c r="E17" s="5">
        <v>1.2</v>
      </c>
      <c r="F17" s="22">
        <f t="shared" si="0"/>
        <v>240000</v>
      </c>
      <c r="G17" s="46"/>
      <c r="H17" s="46"/>
      <c r="I17" s="57"/>
    </row>
    <row r="18" spans="1:9" x14ac:dyDescent="0.25">
      <c r="A18" s="4">
        <v>2</v>
      </c>
      <c r="B18" s="20" t="s">
        <v>261</v>
      </c>
      <c r="C18" s="27">
        <v>1</v>
      </c>
      <c r="D18" s="23">
        <v>100000</v>
      </c>
      <c r="E18" s="5">
        <v>1.2</v>
      </c>
      <c r="F18" s="22">
        <f t="shared" si="0"/>
        <v>120000</v>
      </c>
      <c r="G18" s="56"/>
      <c r="H18" s="56"/>
      <c r="I18" s="54"/>
    </row>
    <row r="19" spans="1:9" x14ac:dyDescent="0.25">
      <c r="A19" s="4">
        <v>3</v>
      </c>
      <c r="B19" s="20" t="s">
        <v>259</v>
      </c>
      <c r="C19" s="27" t="s">
        <v>311</v>
      </c>
      <c r="D19" s="23">
        <v>90000</v>
      </c>
      <c r="E19" s="5">
        <v>1.2</v>
      </c>
      <c r="F19" s="22">
        <f t="shared" si="0"/>
        <v>108000</v>
      </c>
      <c r="G19" s="56"/>
      <c r="H19" s="56"/>
      <c r="I19" s="54"/>
    </row>
    <row r="20" spans="1:9" x14ac:dyDescent="0.25">
      <c r="A20" s="4">
        <v>4</v>
      </c>
      <c r="B20" s="20" t="s">
        <v>54</v>
      </c>
      <c r="C20" s="27" t="s">
        <v>311</v>
      </c>
      <c r="D20" s="23">
        <v>60000</v>
      </c>
      <c r="E20" s="5">
        <v>1.2</v>
      </c>
      <c r="F20" s="22">
        <f t="shared" si="0"/>
        <v>72000</v>
      </c>
      <c r="G20" s="56"/>
      <c r="H20" s="56"/>
      <c r="I20" s="54"/>
    </row>
    <row r="21" spans="1:9" x14ac:dyDescent="0.25">
      <c r="A21" s="16" t="s">
        <v>178</v>
      </c>
      <c r="B21" s="17" t="s">
        <v>60</v>
      </c>
      <c r="C21" s="27"/>
      <c r="D21" s="23"/>
      <c r="E21" s="4"/>
      <c r="F21" s="22"/>
      <c r="G21" s="56"/>
      <c r="H21" s="56"/>
      <c r="I21" s="54"/>
    </row>
    <row r="22" spans="1:9" x14ac:dyDescent="0.25">
      <c r="A22" s="4">
        <v>1</v>
      </c>
      <c r="B22" s="20" t="s">
        <v>61</v>
      </c>
      <c r="C22" s="27">
        <v>1</v>
      </c>
      <c r="D22" s="23">
        <v>250000</v>
      </c>
      <c r="E22" s="5">
        <v>1.2</v>
      </c>
      <c r="F22" s="22">
        <f t="shared" si="0"/>
        <v>300000</v>
      </c>
      <c r="G22" s="56"/>
      <c r="H22" s="56"/>
      <c r="I22" s="54"/>
    </row>
    <row r="23" spans="1:9" x14ac:dyDescent="0.25">
      <c r="A23" s="4">
        <v>2</v>
      </c>
      <c r="B23" s="20" t="s">
        <v>62</v>
      </c>
      <c r="C23" s="27" t="s">
        <v>311</v>
      </c>
      <c r="D23" s="23">
        <v>200000</v>
      </c>
      <c r="E23" s="5">
        <v>1.2</v>
      </c>
      <c r="F23" s="22">
        <f t="shared" si="0"/>
        <v>240000</v>
      </c>
      <c r="G23" s="56"/>
      <c r="H23" s="56"/>
      <c r="I23" s="54"/>
    </row>
  </sheetData>
  <mergeCells count="9">
    <mergeCell ref="F3:F4"/>
    <mergeCell ref="G3:I3"/>
    <mergeCell ref="B1:D1"/>
    <mergeCell ref="C2:D2"/>
    <mergeCell ref="A3:A4"/>
    <mergeCell ref="B3:B4"/>
    <mergeCell ref="C3:C4"/>
    <mergeCell ref="D3:D4"/>
    <mergeCell ref="E3:E4"/>
  </mergeCells>
  <pageMargins left="0.55000000000000004" right="0.2" top="0.5" bottom="0.5" header="0.5" footer="0.25"/>
  <pageSetup paperSize="9" firstPageNumber="54" orientation="portrait" useFirstPageNumber="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H9" sqref="H9"/>
    </sheetView>
  </sheetViews>
  <sheetFormatPr defaultRowHeight="16.5" x14ac:dyDescent="0.25"/>
  <cols>
    <col min="1" max="1" width="8" style="2" customWidth="1"/>
    <col min="2" max="2" width="46.7109375" style="8" customWidth="1"/>
    <col min="3" max="3" width="6.28515625" style="11" customWidth="1"/>
    <col min="4" max="4" width="12.42578125" style="13" customWidth="1"/>
    <col min="5" max="5" width="8" style="2" customWidth="1"/>
    <col min="6" max="6" width="14" style="13" customWidth="1"/>
    <col min="7" max="8" width="13.7109375" style="55" customWidth="1"/>
    <col min="9" max="9" width="9.140625" style="53"/>
    <col min="10" max="16384" width="9.140625" style="8"/>
  </cols>
  <sheetData>
    <row r="1" spans="1:9" x14ac:dyDescent="0.25">
      <c r="A1" s="3" t="s">
        <v>319</v>
      </c>
      <c r="B1" s="322" t="s">
        <v>356</v>
      </c>
      <c r="C1" s="322"/>
      <c r="D1" s="322"/>
    </row>
    <row r="2" spans="1:9" x14ac:dyDescent="0.25">
      <c r="C2" s="323"/>
      <c r="D2" s="323"/>
    </row>
    <row r="3" spans="1:9" s="39" customFormat="1" x14ac:dyDescent="0.25">
      <c r="A3" s="318" t="s">
        <v>310</v>
      </c>
      <c r="B3" s="318" t="s">
        <v>320</v>
      </c>
      <c r="C3" s="318" t="s">
        <v>0</v>
      </c>
      <c r="D3" s="318" t="s">
        <v>359</v>
      </c>
      <c r="E3" s="318" t="s">
        <v>360</v>
      </c>
      <c r="F3" s="318" t="s">
        <v>361</v>
      </c>
      <c r="G3" s="319" t="s">
        <v>386</v>
      </c>
      <c r="H3" s="319"/>
      <c r="I3" s="319"/>
    </row>
    <row r="4" spans="1:9" s="6" customFormat="1" ht="66" x14ac:dyDescent="0.25">
      <c r="A4" s="318"/>
      <c r="B4" s="318"/>
      <c r="C4" s="318"/>
      <c r="D4" s="318"/>
      <c r="E4" s="318"/>
      <c r="F4" s="318"/>
      <c r="G4" s="47" t="s">
        <v>383</v>
      </c>
      <c r="H4" s="47" t="s">
        <v>384</v>
      </c>
      <c r="I4" s="48" t="s">
        <v>385</v>
      </c>
    </row>
    <row r="5" spans="1:9" s="42" customFormat="1" ht="12.75" x14ac:dyDescent="0.25">
      <c r="A5" s="41" t="s">
        <v>175</v>
      </c>
      <c r="B5" s="41" t="s">
        <v>176</v>
      </c>
      <c r="C5" s="41" t="s">
        <v>177</v>
      </c>
      <c r="D5" s="41">
        <v>1</v>
      </c>
      <c r="E5" s="41">
        <v>2</v>
      </c>
      <c r="F5" s="41" t="s">
        <v>362</v>
      </c>
      <c r="G5" s="49">
        <v>4</v>
      </c>
      <c r="H5" s="49">
        <v>5</v>
      </c>
      <c r="I5" s="52">
        <v>6</v>
      </c>
    </row>
    <row r="6" spans="1:9" x14ac:dyDescent="0.25">
      <c r="A6" s="16" t="s">
        <v>367</v>
      </c>
      <c r="B6" s="17" t="s">
        <v>45</v>
      </c>
      <c r="C6" s="18"/>
      <c r="D6" s="28"/>
      <c r="E6" s="4"/>
      <c r="F6" s="22"/>
      <c r="G6" s="56"/>
      <c r="H6" s="56"/>
      <c r="I6" s="54"/>
    </row>
    <row r="7" spans="1:9" x14ac:dyDescent="0.25">
      <c r="A7" s="16" t="s">
        <v>175</v>
      </c>
      <c r="B7" s="17" t="s">
        <v>2</v>
      </c>
      <c r="C7" s="18"/>
      <c r="D7" s="26"/>
      <c r="E7" s="4"/>
      <c r="F7" s="22"/>
      <c r="G7" s="56"/>
      <c r="H7" s="56"/>
      <c r="I7" s="54"/>
    </row>
    <row r="8" spans="1:9" x14ac:dyDescent="0.25">
      <c r="A8" s="4">
        <v>1</v>
      </c>
      <c r="B8" s="20" t="s">
        <v>46</v>
      </c>
      <c r="C8" s="27">
        <v>2</v>
      </c>
      <c r="D8" s="26">
        <v>900000</v>
      </c>
      <c r="E8" s="5">
        <v>1.3</v>
      </c>
      <c r="F8" s="22">
        <f t="shared" ref="F8:F26" si="0">D8*E8</f>
        <v>1170000</v>
      </c>
      <c r="G8" s="56"/>
      <c r="H8" s="56"/>
      <c r="I8" s="54"/>
    </row>
    <row r="9" spans="1:9" ht="33" x14ac:dyDescent="0.25">
      <c r="A9" s="4">
        <v>2</v>
      </c>
      <c r="B9" s="20" t="s">
        <v>298</v>
      </c>
      <c r="C9" s="27">
        <v>3</v>
      </c>
      <c r="D9" s="26">
        <v>800000</v>
      </c>
      <c r="E9" s="5">
        <v>1.3</v>
      </c>
      <c r="F9" s="22">
        <f t="shared" si="0"/>
        <v>1040000</v>
      </c>
      <c r="G9" s="56"/>
      <c r="H9" s="56"/>
      <c r="I9" s="54"/>
    </row>
    <row r="10" spans="1:9" ht="33" x14ac:dyDescent="0.25">
      <c r="A10" s="4">
        <v>3</v>
      </c>
      <c r="B10" s="20" t="s">
        <v>47</v>
      </c>
      <c r="C10" s="27">
        <v>4</v>
      </c>
      <c r="D10" s="26">
        <v>650000</v>
      </c>
      <c r="E10" s="5">
        <v>1.3</v>
      </c>
      <c r="F10" s="22">
        <f t="shared" si="0"/>
        <v>845000</v>
      </c>
      <c r="G10" s="56"/>
      <c r="H10" s="56"/>
      <c r="I10" s="54"/>
    </row>
    <row r="11" spans="1:9" ht="49.5" x14ac:dyDescent="0.25">
      <c r="A11" s="4">
        <v>4</v>
      </c>
      <c r="B11" s="20" t="s">
        <v>48</v>
      </c>
      <c r="C11" s="27"/>
      <c r="D11" s="26"/>
      <c r="E11" s="4"/>
      <c r="F11" s="22"/>
      <c r="G11" s="56"/>
      <c r="H11" s="56"/>
      <c r="I11" s="54"/>
    </row>
    <row r="12" spans="1:9" ht="33" x14ac:dyDescent="0.25">
      <c r="A12" s="4" t="s">
        <v>214</v>
      </c>
      <c r="B12" s="20" t="s">
        <v>38</v>
      </c>
      <c r="C12" s="27" t="s">
        <v>311</v>
      </c>
      <c r="D12" s="26">
        <v>1200000</v>
      </c>
      <c r="E12" s="5">
        <v>1.3</v>
      </c>
      <c r="F12" s="22">
        <f t="shared" si="0"/>
        <v>1560000</v>
      </c>
      <c r="G12" s="56"/>
      <c r="H12" s="56"/>
      <c r="I12" s="54"/>
    </row>
    <row r="13" spans="1:9" x14ac:dyDescent="0.25">
      <c r="A13" s="4" t="s">
        <v>214</v>
      </c>
      <c r="B13" s="20" t="s">
        <v>348</v>
      </c>
      <c r="C13" s="27" t="s">
        <v>311</v>
      </c>
      <c r="D13" s="26">
        <v>1200000</v>
      </c>
      <c r="E13" s="5">
        <v>1.2</v>
      </c>
      <c r="F13" s="22">
        <f t="shared" si="0"/>
        <v>1440000</v>
      </c>
      <c r="G13" s="56"/>
      <c r="H13" s="56"/>
      <c r="I13" s="54"/>
    </row>
    <row r="14" spans="1:9" ht="33" x14ac:dyDescent="0.25">
      <c r="A14" s="4">
        <v>5</v>
      </c>
      <c r="B14" s="20" t="s">
        <v>49</v>
      </c>
      <c r="C14" s="27">
        <v>4</v>
      </c>
      <c r="D14" s="26">
        <v>650000</v>
      </c>
      <c r="E14" s="5">
        <v>1.3</v>
      </c>
      <c r="F14" s="22">
        <f t="shared" si="0"/>
        <v>845000</v>
      </c>
      <c r="G14" s="56"/>
      <c r="H14" s="56"/>
      <c r="I14" s="54"/>
    </row>
    <row r="15" spans="1:9" ht="33" x14ac:dyDescent="0.25">
      <c r="A15" s="4">
        <v>6</v>
      </c>
      <c r="B15" s="20" t="s">
        <v>50</v>
      </c>
      <c r="C15" s="27">
        <v>5</v>
      </c>
      <c r="D15" s="26">
        <v>320000</v>
      </c>
      <c r="E15" s="5">
        <v>1.3</v>
      </c>
      <c r="F15" s="22">
        <f t="shared" si="0"/>
        <v>416000</v>
      </c>
      <c r="G15" s="56"/>
      <c r="H15" s="56"/>
      <c r="I15" s="54"/>
    </row>
    <row r="16" spans="1:9" x14ac:dyDescent="0.25">
      <c r="A16" s="16" t="s">
        <v>176</v>
      </c>
      <c r="B16" s="17" t="s">
        <v>51</v>
      </c>
      <c r="C16" s="27"/>
      <c r="D16" s="26"/>
      <c r="E16" s="4"/>
      <c r="F16" s="22"/>
      <c r="G16" s="56"/>
      <c r="H16" s="56"/>
      <c r="I16" s="54"/>
    </row>
    <row r="17" spans="1:9" ht="33" x14ac:dyDescent="0.25">
      <c r="A17" s="4">
        <v>1</v>
      </c>
      <c r="B17" s="20" t="s">
        <v>233</v>
      </c>
      <c r="C17" s="27">
        <v>1</v>
      </c>
      <c r="D17" s="26">
        <v>500000</v>
      </c>
      <c r="E17" s="5">
        <v>1.2</v>
      </c>
      <c r="F17" s="22">
        <f t="shared" si="0"/>
        <v>600000</v>
      </c>
      <c r="G17" s="56"/>
      <c r="H17" s="56"/>
      <c r="I17" s="54"/>
    </row>
    <row r="18" spans="1:9" ht="33" x14ac:dyDescent="0.25">
      <c r="A18" s="4">
        <v>2</v>
      </c>
      <c r="B18" s="20" t="s">
        <v>52</v>
      </c>
      <c r="C18" s="27">
        <v>2</v>
      </c>
      <c r="D18" s="26">
        <v>430000</v>
      </c>
      <c r="E18" s="5">
        <v>1.2</v>
      </c>
      <c r="F18" s="22">
        <f t="shared" si="0"/>
        <v>516000</v>
      </c>
      <c r="G18" s="56"/>
      <c r="H18" s="56"/>
      <c r="I18" s="54"/>
    </row>
    <row r="19" spans="1:9" ht="33" x14ac:dyDescent="0.25">
      <c r="A19" s="4">
        <v>3</v>
      </c>
      <c r="B19" s="20" t="s">
        <v>234</v>
      </c>
      <c r="C19" s="27">
        <v>3</v>
      </c>
      <c r="D19" s="26">
        <v>300000</v>
      </c>
      <c r="E19" s="5">
        <v>1.2</v>
      </c>
      <c r="F19" s="22">
        <f t="shared" si="0"/>
        <v>360000</v>
      </c>
      <c r="G19" s="56"/>
      <c r="H19" s="56"/>
      <c r="I19" s="54"/>
    </row>
    <row r="20" spans="1:9" ht="33" x14ac:dyDescent="0.25">
      <c r="A20" s="4">
        <v>4</v>
      </c>
      <c r="B20" s="20" t="s">
        <v>235</v>
      </c>
      <c r="C20" s="27">
        <v>4</v>
      </c>
      <c r="D20" s="26">
        <v>250000</v>
      </c>
      <c r="E20" s="5">
        <v>1.2</v>
      </c>
      <c r="F20" s="22">
        <f t="shared" si="0"/>
        <v>300000</v>
      </c>
      <c r="G20" s="56"/>
      <c r="H20" s="56"/>
      <c r="I20" s="54"/>
    </row>
    <row r="21" spans="1:9" x14ac:dyDescent="0.25">
      <c r="A21" s="16" t="s">
        <v>177</v>
      </c>
      <c r="B21" s="17" t="s">
        <v>30</v>
      </c>
      <c r="C21" s="27"/>
      <c r="D21" s="28"/>
      <c r="E21" s="5"/>
      <c r="F21" s="22"/>
      <c r="G21" s="56"/>
      <c r="H21" s="56"/>
      <c r="I21" s="54"/>
    </row>
    <row r="22" spans="1:9" x14ac:dyDescent="0.25">
      <c r="A22" s="4">
        <v>1</v>
      </c>
      <c r="B22" s="20" t="s">
        <v>43</v>
      </c>
      <c r="C22" s="27" t="s">
        <v>311</v>
      </c>
      <c r="D22" s="26">
        <v>110000</v>
      </c>
      <c r="E22" s="5">
        <v>1.2</v>
      </c>
      <c r="F22" s="22">
        <f t="shared" si="0"/>
        <v>132000</v>
      </c>
      <c r="G22" s="56"/>
      <c r="H22" s="56"/>
      <c r="I22" s="54"/>
    </row>
    <row r="23" spans="1:9" x14ac:dyDescent="0.25">
      <c r="A23" s="4">
        <v>2</v>
      </c>
      <c r="B23" s="20" t="s">
        <v>243</v>
      </c>
      <c r="C23" s="27" t="s">
        <v>311</v>
      </c>
      <c r="D23" s="26">
        <v>90000</v>
      </c>
      <c r="E23" s="5">
        <v>1.2</v>
      </c>
      <c r="F23" s="22">
        <f t="shared" si="0"/>
        <v>108000</v>
      </c>
      <c r="G23" s="56"/>
      <c r="H23" s="56"/>
      <c r="I23" s="54"/>
    </row>
    <row r="24" spans="1:9" x14ac:dyDescent="0.25">
      <c r="A24" s="4">
        <v>3</v>
      </c>
      <c r="B24" s="20" t="s">
        <v>53</v>
      </c>
      <c r="C24" s="27" t="s">
        <v>311</v>
      </c>
      <c r="D24" s="26">
        <v>75000</v>
      </c>
      <c r="E24" s="5">
        <v>1.2</v>
      </c>
      <c r="F24" s="22">
        <f t="shared" si="0"/>
        <v>90000</v>
      </c>
      <c r="G24" s="56"/>
      <c r="H24" s="56"/>
      <c r="I24" s="54"/>
    </row>
    <row r="25" spans="1:9" x14ac:dyDescent="0.25">
      <c r="A25" s="4">
        <v>4</v>
      </c>
      <c r="B25" s="20" t="s">
        <v>54</v>
      </c>
      <c r="C25" s="27" t="s">
        <v>311</v>
      </c>
      <c r="D25" s="26">
        <v>60000</v>
      </c>
      <c r="E25" s="5">
        <v>1.2</v>
      </c>
      <c r="F25" s="22">
        <f t="shared" si="0"/>
        <v>72000</v>
      </c>
      <c r="G25" s="56"/>
      <c r="H25" s="56"/>
      <c r="I25" s="54"/>
    </row>
    <row r="26" spans="1:9" x14ac:dyDescent="0.25">
      <c r="A26" s="4">
        <v>5</v>
      </c>
      <c r="B26" s="20" t="s">
        <v>55</v>
      </c>
      <c r="C26" s="27">
        <v>1</v>
      </c>
      <c r="D26" s="26">
        <v>340000</v>
      </c>
      <c r="E26" s="5">
        <v>1.2</v>
      </c>
      <c r="F26" s="22">
        <f t="shared" si="0"/>
        <v>408000</v>
      </c>
      <c r="G26" s="56"/>
      <c r="H26" s="56"/>
      <c r="I26" s="54"/>
    </row>
  </sheetData>
  <mergeCells count="9">
    <mergeCell ref="F3:F4"/>
    <mergeCell ref="G3:I3"/>
    <mergeCell ref="B1:D1"/>
    <mergeCell ref="C2:D2"/>
    <mergeCell ref="A3:A4"/>
    <mergeCell ref="B3:B4"/>
    <mergeCell ref="C3:C4"/>
    <mergeCell ref="D3:D4"/>
    <mergeCell ref="E3:E4"/>
  </mergeCells>
  <pageMargins left="0.55000000000000004" right="0.2" top="0.5" bottom="0.5" header="0.5" footer="0.25"/>
  <pageSetup paperSize="9" firstPageNumber="54" orientation="portrait" useFirstPageNumber="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G8" sqref="G8"/>
    </sheetView>
  </sheetViews>
  <sheetFormatPr defaultRowHeight="16.5" x14ac:dyDescent="0.25"/>
  <cols>
    <col min="1" max="1" width="8" style="2" customWidth="1"/>
    <col min="2" max="2" width="46.7109375" style="8" customWidth="1"/>
    <col min="3" max="3" width="6.28515625" style="11" customWidth="1"/>
    <col min="4" max="4" width="12.42578125" style="13" customWidth="1"/>
    <col min="5" max="5" width="8" style="2" customWidth="1"/>
    <col min="6" max="6" width="14" style="13" customWidth="1"/>
    <col min="7" max="8" width="13.7109375" style="55" customWidth="1"/>
    <col min="9" max="9" width="9.140625" style="53"/>
    <col min="10" max="16384" width="9.140625" style="8"/>
  </cols>
  <sheetData>
    <row r="1" spans="1:9" x14ac:dyDescent="0.25">
      <c r="A1" s="3" t="s">
        <v>319</v>
      </c>
      <c r="B1" s="322" t="s">
        <v>356</v>
      </c>
      <c r="C1" s="322"/>
      <c r="D1" s="322"/>
    </row>
    <row r="2" spans="1:9" x14ac:dyDescent="0.25">
      <c r="B2" s="39"/>
      <c r="C2" s="323"/>
      <c r="D2" s="323"/>
      <c r="G2" s="325"/>
      <c r="H2" s="325"/>
      <c r="I2" s="325"/>
    </row>
    <row r="3" spans="1:9" s="39" customFormat="1" x14ac:dyDescent="0.25">
      <c r="A3" s="318" t="s">
        <v>310</v>
      </c>
      <c r="B3" s="318" t="s">
        <v>320</v>
      </c>
      <c r="C3" s="318" t="s">
        <v>0</v>
      </c>
      <c r="D3" s="318" t="s">
        <v>359</v>
      </c>
      <c r="E3" s="318" t="s">
        <v>360</v>
      </c>
      <c r="F3" s="318" t="s">
        <v>361</v>
      </c>
      <c r="G3" s="319" t="s">
        <v>386</v>
      </c>
      <c r="H3" s="319"/>
      <c r="I3" s="319"/>
    </row>
    <row r="4" spans="1:9" s="6" customFormat="1" ht="66" x14ac:dyDescent="0.25">
      <c r="A4" s="318"/>
      <c r="B4" s="318"/>
      <c r="C4" s="318"/>
      <c r="D4" s="318"/>
      <c r="E4" s="318"/>
      <c r="F4" s="318"/>
      <c r="G4" s="47" t="s">
        <v>383</v>
      </c>
      <c r="H4" s="47" t="s">
        <v>384</v>
      </c>
      <c r="I4" s="48" t="s">
        <v>385</v>
      </c>
    </row>
    <row r="5" spans="1:9" s="42" customFormat="1" ht="12.75" x14ac:dyDescent="0.25">
      <c r="A5" s="41" t="s">
        <v>175</v>
      </c>
      <c r="B5" s="41" t="s">
        <v>176</v>
      </c>
      <c r="C5" s="41" t="s">
        <v>177</v>
      </c>
      <c r="D5" s="41">
        <v>1</v>
      </c>
      <c r="E5" s="41">
        <v>2</v>
      </c>
      <c r="F5" s="41" t="s">
        <v>362</v>
      </c>
      <c r="G5" s="49">
        <v>4</v>
      </c>
      <c r="H5" s="49">
        <v>5</v>
      </c>
      <c r="I5" s="52">
        <v>6</v>
      </c>
    </row>
    <row r="6" spans="1:9" x14ac:dyDescent="0.25">
      <c r="A6" s="16" t="s">
        <v>366</v>
      </c>
      <c r="B6" s="17" t="s">
        <v>34</v>
      </c>
      <c r="C6" s="18"/>
      <c r="D6" s="26"/>
      <c r="E6" s="4"/>
      <c r="F6" s="22"/>
      <c r="G6" s="56"/>
      <c r="H6" s="56"/>
      <c r="I6" s="54"/>
    </row>
    <row r="7" spans="1:9" x14ac:dyDescent="0.25">
      <c r="A7" s="16" t="s">
        <v>175</v>
      </c>
      <c r="B7" s="17" t="s">
        <v>2</v>
      </c>
      <c r="C7" s="18"/>
      <c r="D7" s="26"/>
      <c r="E7" s="4"/>
      <c r="F7" s="22"/>
      <c r="G7" s="56"/>
      <c r="H7" s="56"/>
      <c r="I7" s="54"/>
    </row>
    <row r="8" spans="1:9" ht="33" x14ac:dyDescent="0.25">
      <c r="A8" s="4">
        <v>1</v>
      </c>
      <c r="B8" s="20" t="s">
        <v>35</v>
      </c>
      <c r="C8" s="27">
        <v>3</v>
      </c>
      <c r="D8" s="26">
        <v>900000</v>
      </c>
      <c r="E8" s="5">
        <v>1.3</v>
      </c>
      <c r="F8" s="22">
        <f t="shared" ref="F8:F20" si="0">D8*E8</f>
        <v>1170000</v>
      </c>
      <c r="G8" s="56"/>
      <c r="H8" s="56"/>
      <c r="I8" s="54"/>
    </row>
    <row r="9" spans="1:9" ht="33" x14ac:dyDescent="0.25">
      <c r="A9" s="4">
        <v>2</v>
      </c>
      <c r="B9" s="20" t="s">
        <v>36</v>
      </c>
      <c r="C9" s="27">
        <v>4</v>
      </c>
      <c r="D9" s="26">
        <v>800000</v>
      </c>
      <c r="E9" s="5">
        <v>1.3</v>
      </c>
      <c r="F9" s="22">
        <f t="shared" si="0"/>
        <v>1040000</v>
      </c>
      <c r="G9" s="56"/>
      <c r="H9" s="56"/>
      <c r="I9" s="54"/>
    </row>
    <row r="10" spans="1:9" ht="33" x14ac:dyDescent="0.25">
      <c r="A10" s="4">
        <v>3</v>
      </c>
      <c r="B10" s="20" t="s">
        <v>37</v>
      </c>
      <c r="C10" s="27">
        <v>5</v>
      </c>
      <c r="D10" s="26">
        <v>650000</v>
      </c>
      <c r="E10" s="5">
        <v>1.3</v>
      </c>
      <c r="F10" s="22">
        <f t="shared" si="0"/>
        <v>845000</v>
      </c>
      <c r="G10" s="56"/>
      <c r="H10" s="56"/>
      <c r="I10" s="54"/>
    </row>
    <row r="11" spans="1:9" ht="33" x14ac:dyDescent="0.25">
      <c r="A11" s="4">
        <v>4</v>
      </c>
      <c r="B11" s="20" t="s">
        <v>38</v>
      </c>
      <c r="C11" s="27">
        <v>1</v>
      </c>
      <c r="D11" s="26">
        <v>1200000</v>
      </c>
      <c r="E11" s="5">
        <v>1.3</v>
      </c>
      <c r="F11" s="22">
        <f t="shared" si="0"/>
        <v>1560000</v>
      </c>
      <c r="G11" s="56"/>
      <c r="H11" s="56"/>
      <c r="I11" s="54"/>
    </row>
    <row r="12" spans="1:9" ht="33" x14ac:dyDescent="0.25">
      <c r="A12" s="4">
        <v>5</v>
      </c>
      <c r="B12" s="20" t="s">
        <v>39</v>
      </c>
      <c r="C12" s="27">
        <v>2</v>
      </c>
      <c r="D12" s="26">
        <v>1100000</v>
      </c>
      <c r="E12" s="5">
        <v>1.3</v>
      </c>
      <c r="F12" s="22">
        <f t="shared" si="0"/>
        <v>1430000</v>
      </c>
      <c r="G12" s="56"/>
      <c r="H12" s="56"/>
      <c r="I12" s="54"/>
    </row>
    <row r="13" spans="1:9" ht="33" x14ac:dyDescent="0.25">
      <c r="A13" s="4">
        <v>6</v>
      </c>
      <c r="B13" s="20" t="s">
        <v>40</v>
      </c>
      <c r="C13" s="27">
        <v>5</v>
      </c>
      <c r="D13" s="26">
        <v>650000</v>
      </c>
      <c r="E13" s="5">
        <v>1.3</v>
      </c>
      <c r="F13" s="22">
        <f t="shared" si="0"/>
        <v>845000</v>
      </c>
      <c r="G13" s="56"/>
      <c r="H13" s="56"/>
      <c r="I13" s="54"/>
    </row>
    <row r="14" spans="1:9" ht="33" x14ac:dyDescent="0.25">
      <c r="A14" s="4">
        <v>7</v>
      </c>
      <c r="B14" s="20" t="s">
        <v>41</v>
      </c>
      <c r="C14" s="27">
        <v>6</v>
      </c>
      <c r="D14" s="26">
        <v>450000</v>
      </c>
      <c r="E14" s="5">
        <v>1.3</v>
      </c>
      <c r="F14" s="22">
        <f t="shared" si="0"/>
        <v>585000</v>
      </c>
      <c r="G14" s="56"/>
      <c r="H14" s="56"/>
      <c r="I14" s="54"/>
    </row>
    <row r="15" spans="1:9" ht="33" x14ac:dyDescent="0.25">
      <c r="A15" s="4">
        <v>8</v>
      </c>
      <c r="B15" s="20" t="s">
        <v>42</v>
      </c>
      <c r="C15" s="27">
        <v>7</v>
      </c>
      <c r="D15" s="26">
        <v>320000</v>
      </c>
      <c r="E15" s="5">
        <v>1.3</v>
      </c>
      <c r="F15" s="22">
        <f t="shared" si="0"/>
        <v>416000</v>
      </c>
      <c r="G15" s="56"/>
      <c r="H15" s="56"/>
      <c r="I15" s="54"/>
    </row>
    <row r="16" spans="1:9" x14ac:dyDescent="0.25">
      <c r="A16" s="16" t="s">
        <v>176</v>
      </c>
      <c r="B16" s="17" t="s">
        <v>30</v>
      </c>
      <c r="C16" s="27"/>
      <c r="D16" s="26"/>
      <c r="E16" s="4"/>
      <c r="F16" s="22"/>
      <c r="G16" s="56"/>
      <c r="H16" s="56"/>
      <c r="I16" s="54"/>
    </row>
    <row r="17" spans="1:9" x14ac:dyDescent="0.25">
      <c r="A17" s="4">
        <v>1</v>
      </c>
      <c r="B17" s="20" t="s">
        <v>43</v>
      </c>
      <c r="C17" s="27" t="s">
        <v>311</v>
      </c>
      <c r="D17" s="26">
        <v>110000</v>
      </c>
      <c r="E17" s="5">
        <v>1.2</v>
      </c>
      <c r="F17" s="22">
        <f t="shared" si="0"/>
        <v>132000</v>
      </c>
      <c r="G17" s="56"/>
      <c r="H17" s="56"/>
      <c r="I17" s="54"/>
    </row>
    <row r="18" spans="1:9" x14ac:dyDescent="0.25">
      <c r="A18" s="4">
        <v>2</v>
      </c>
      <c r="B18" s="20" t="s">
        <v>243</v>
      </c>
      <c r="C18" s="27" t="s">
        <v>311</v>
      </c>
      <c r="D18" s="26">
        <v>90000</v>
      </c>
      <c r="E18" s="5">
        <v>1.2</v>
      </c>
      <c r="F18" s="22">
        <f t="shared" si="0"/>
        <v>108000</v>
      </c>
      <c r="G18" s="56"/>
      <c r="H18" s="56"/>
      <c r="I18" s="54"/>
    </row>
    <row r="19" spans="1:9" x14ac:dyDescent="0.25">
      <c r="A19" s="4">
        <v>3</v>
      </c>
      <c r="B19" s="20" t="s">
        <v>44</v>
      </c>
      <c r="C19" s="27" t="s">
        <v>311</v>
      </c>
      <c r="D19" s="26">
        <v>75000</v>
      </c>
      <c r="E19" s="5">
        <v>1.2</v>
      </c>
      <c r="F19" s="22">
        <f t="shared" si="0"/>
        <v>90000</v>
      </c>
      <c r="G19" s="56"/>
      <c r="H19" s="56"/>
      <c r="I19" s="54"/>
    </row>
    <row r="20" spans="1:9" x14ac:dyDescent="0.25">
      <c r="A20" s="4">
        <v>4</v>
      </c>
      <c r="B20" s="20" t="s">
        <v>226</v>
      </c>
      <c r="C20" s="27" t="s">
        <v>311</v>
      </c>
      <c r="D20" s="26">
        <v>60000</v>
      </c>
      <c r="E20" s="5">
        <v>1.2</v>
      </c>
      <c r="F20" s="22">
        <f t="shared" si="0"/>
        <v>72000</v>
      </c>
      <c r="G20" s="56"/>
      <c r="H20" s="56"/>
      <c r="I20" s="54"/>
    </row>
  </sheetData>
  <mergeCells count="10">
    <mergeCell ref="B1:D1"/>
    <mergeCell ref="C2:D2"/>
    <mergeCell ref="G2:I2"/>
    <mergeCell ref="A3:A4"/>
    <mergeCell ref="B3:B4"/>
    <mergeCell ref="C3:C4"/>
    <mergeCell ref="D3:D4"/>
    <mergeCell ref="E3:E4"/>
    <mergeCell ref="F3:F4"/>
    <mergeCell ref="G3:I3"/>
  </mergeCells>
  <pageMargins left="0.55000000000000004" right="0.2" top="0.5" bottom="0.5" header="0.5" footer="0.25"/>
  <pageSetup paperSize="9" firstPageNumber="54" orientation="portrait" useFirstPageNumber="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I8" sqref="I8"/>
    </sheetView>
  </sheetViews>
  <sheetFormatPr defaultRowHeight="16.5" x14ac:dyDescent="0.25"/>
  <cols>
    <col min="1" max="1" width="5.5703125" style="2" customWidth="1"/>
    <col min="2" max="2" width="46" style="8" customWidth="1"/>
    <col min="3" max="3" width="6.28515625" style="11" customWidth="1"/>
    <col min="4" max="4" width="12.42578125" style="13" customWidth="1"/>
    <col min="5" max="5" width="8" style="2" customWidth="1"/>
    <col min="6" max="6" width="14" style="13" customWidth="1"/>
    <col min="7" max="8" width="13.7109375" style="55" customWidth="1"/>
    <col min="9" max="9" width="8.85546875" style="53" customWidth="1"/>
    <col min="10" max="16384" width="9.140625" style="8"/>
  </cols>
  <sheetData>
    <row r="1" spans="1:9" x14ac:dyDescent="0.25">
      <c r="A1" s="3" t="s">
        <v>319</v>
      </c>
      <c r="B1" s="322" t="s">
        <v>356</v>
      </c>
      <c r="C1" s="322"/>
      <c r="D1" s="322"/>
    </row>
    <row r="2" spans="1:9" s="39" customFormat="1" x14ac:dyDescent="0.25">
      <c r="A2" s="3"/>
      <c r="B2" s="40"/>
      <c r="C2" s="40"/>
      <c r="D2" s="40"/>
      <c r="E2" s="2"/>
      <c r="F2" s="13"/>
      <c r="G2" s="55"/>
      <c r="H2" s="55"/>
      <c r="I2" s="53"/>
    </row>
    <row r="3" spans="1:9" x14ac:dyDescent="0.25">
      <c r="A3" s="318" t="s">
        <v>310</v>
      </c>
      <c r="B3" s="318" t="s">
        <v>320</v>
      </c>
      <c r="C3" s="318" t="s">
        <v>0</v>
      </c>
      <c r="D3" s="318" t="s">
        <v>359</v>
      </c>
      <c r="E3" s="318" t="s">
        <v>360</v>
      </c>
      <c r="F3" s="318" t="s">
        <v>361</v>
      </c>
      <c r="G3" s="319" t="s">
        <v>386</v>
      </c>
      <c r="H3" s="319"/>
      <c r="I3" s="319"/>
    </row>
    <row r="4" spans="1:9" s="6" customFormat="1" ht="66" x14ac:dyDescent="0.25">
      <c r="A4" s="318"/>
      <c r="B4" s="318"/>
      <c r="C4" s="318"/>
      <c r="D4" s="318"/>
      <c r="E4" s="318"/>
      <c r="F4" s="318"/>
      <c r="G4" s="47" t="s">
        <v>383</v>
      </c>
      <c r="H4" s="47" t="s">
        <v>384</v>
      </c>
      <c r="I4" s="48" t="s">
        <v>385</v>
      </c>
    </row>
    <row r="5" spans="1:9" s="42" customFormat="1" ht="12.75" x14ac:dyDescent="0.25">
      <c r="A5" s="41" t="s">
        <v>175</v>
      </c>
      <c r="B5" s="41" t="s">
        <v>176</v>
      </c>
      <c r="C5" s="41" t="s">
        <v>177</v>
      </c>
      <c r="D5" s="41">
        <v>1</v>
      </c>
      <c r="E5" s="41">
        <v>2</v>
      </c>
      <c r="F5" s="41" t="s">
        <v>362</v>
      </c>
      <c r="G5" s="49">
        <v>4</v>
      </c>
      <c r="H5" s="49">
        <v>5</v>
      </c>
      <c r="I5" s="49">
        <v>6</v>
      </c>
    </row>
    <row r="6" spans="1:9" x14ac:dyDescent="0.25">
      <c r="A6" s="16" t="s">
        <v>364</v>
      </c>
      <c r="B6" s="17" t="s">
        <v>1</v>
      </c>
      <c r="C6" s="18"/>
      <c r="D6" s="19"/>
      <c r="E6" s="4"/>
      <c r="F6" s="19"/>
      <c r="G6" s="56"/>
      <c r="H6" s="56"/>
      <c r="I6" s="54"/>
    </row>
    <row r="7" spans="1:9" x14ac:dyDescent="0.25">
      <c r="A7" s="16" t="s">
        <v>175</v>
      </c>
      <c r="B7" s="17" t="s">
        <v>2</v>
      </c>
      <c r="C7" s="18"/>
      <c r="D7" s="19"/>
      <c r="E7" s="4"/>
      <c r="F7" s="19"/>
      <c r="G7" s="56"/>
      <c r="H7" s="56"/>
      <c r="I7" s="54"/>
    </row>
    <row r="8" spans="1:9" ht="49.5" x14ac:dyDescent="0.25">
      <c r="A8" s="4">
        <v>1</v>
      </c>
      <c r="B8" s="20" t="s">
        <v>8</v>
      </c>
      <c r="C8" s="21">
        <v>1</v>
      </c>
      <c r="D8" s="22">
        <v>1300000</v>
      </c>
      <c r="E8" s="5">
        <v>1.2</v>
      </c>
      <c r="F8" s="22">
        <f>D8*E8</f>
        <v>1560000</v>
      </c>
      <c r="G8" s="56"/>
      <c r="H8" s="56"/>
      <c r="I8" s="54"/>
    </row>
    <row r="9" spans="1:9" ht="33" x14ac:dyDescent="0.25">
      <c r="A9" s="4">
        <v>2</v>
      </c>
      <c r="B9" s="20" t="s">
        <v>3</v>
      </c>
      <c r="C9" s="21">
        <v>2</v>
      </c>
      <c r="D9" s="22">
        <v>1280000</v>
      </c>
      <c r="E9" s="5">
        <v>1.3</v>
      </c>
      <c r="F9" s="22">
        <f t="shared" ref="F9:F39" si="0">D9*E9</f>
        <v>1664000</v>
      </c>
      <c r="G9" s="56"/>
      <c r="H9" s="56"/>
      <c r="I9" s="54"/>
    </row>
    <row r="10" spans="1:9" ht="33" x14ac:dyDescent="0.25">
      <c r="A10" s="4">
        <v>3</v>
      </c>
      <c r="B10" s="20" t="s">
        <v>4</v>
      </c>
      <c r="C10" s="21">
        <v>1</v>
      </c>
      <c r="D10" s="22">
        <v>1300000</v>
      </c>
      <c r="E10" s="5">
        <v>1.5</v>
      </c>
      <c r="F10" s="22">
        <f t="shared" si="0"/>
        <v>1950000</v>
      </c>
      <c r="G10" s="56"/>
      <c r="H10" s="56"/>
      <c r="I10" s="54"/>
    </row>
    <row r="11" spans="1:9" ht="33" x14ac:dyDescent="0.25">
      <c r="A11" s="4">
        <v>4</v>
      </c>
      <c r="B11" s="20" t="s">
        <v>5</v>
      </c>
      <c r="C11" s="21">
        <v>3</v>
      </c>
      <c r="D11" s="22">
        <v>1100000</v>
      </c>
      <c r="E11" s="5">
        <v>1.3</v>
      </c>
      <c r="F11" s="22">
        <f t="shared" si="0"/>
        <v>1430000</v>
      </c>
      <c r="G11" s="56"/>
      <c r="H11" s="56"/>
      <c r="I11" s="54"/>
    </row>
    <row r="12" spans="1:9" ht="33" x14ac:dyDescent="0.25">
      <c r="A12" s="4">
        <v>5</v>
      </c>
      <c r="B12" s="20" t="s">
        <v>6</v>
      </c>
      <c r="C12" s="21">
        <v>4</v>
      </c>
      <c r="D12" s="22">
        <v>900000</v>
      </c>
      <c r="E12" s="5">
        <v>1.3</v>
      </c>
      <c r="F12" s="22">
        <f t="shared" si="0"/>
        <v>1170000</v>
      </c>
      <c r="G12" s="56"/>
      <c r="H12" s="56"/>
      <c r="I12" s="54"/>
    </row>
    <row r="13" spans="1:9" ht="49.5" x14ac:dyDescent="0.25">
      <c r="A13" s="4">
        <v>6</v>
      </c>
      <c r="B13" s="20" t="s">
        <v>7</v>
      </c>
      <c r="C13" s="21">
        <v>5</v>
      </c>
      <c r="D13" s="22">
        <v>500000</v>
      </c>
      <c r="E13" s="5">
        <v>1.2</v>
      </c>
      <c r="F13" s="22">
        <f t="shared" si="0"/>
        <v>600000</v>
      </c>
      <c r="G13" s="56"/>
      <c r="H13" s="56"/>
      <c r="I13" s="54"/>
    </row>
    <row r="14" spans="1:9" x14ac:dyDescent="0.25">
      <c r="A14" s="16" t="s">
        <v>176</v>
      </c>
      <c r="B14" s="17" t="s">
        <v>9</v>
      </c>
      <c r="C14" s="21"/>
      <c r="D14" s="23"/>
      <c r="E14" s="4"/>
      <c r="F14" s="22"/>
      <c r="G14" s="56"/>
      <c r="H14" s="56"/>
      <c r="I14" s="54"/>
    </row>
    <row r="15" spans="1:9" ht="33" x14ac:dyDescent="0.25">
      <c r="A15" s="4">
        <v>1</v>
      </c>
      <c r="B15" s="20" t="s">
        <v>10</v>
      </c>
      <c r="C15" s="21">
        <v>1</v>
      </c>
      <c r="D15" s="22">
        <v>1150000</v>
      </c>
      <c r="E15" s="5">
        <v>1.2</v>
      </c>
      <c r="F15" s="22">
        <f t="shared" si="0"/>
        <v>1380000</v>
      </c>
      <c r="G15" s="56"/>
      <c r="H15" s="56"/>
      <c r="I15" s="54"/>
    </row>
    <row r="16" spans="1:9" ht="49.5" x14ac:dyDescent="0.25">
      <c r="A16" s="4">
        <v>2</v>
      </c>
      <c r="B16" s="20" t="s">
        <v>11</v>
      </c>
      <c r="C16" s="21">
        <v>2</v>
      </c>
      <c r="D16" s="22">
        <v>1100000</v>
      </c>
      <c r="E16" s="5">
        <v>1.2</v>
      </c>
      <c r="F16" s="22">
        <f t="shared" si="0"/>
        <v>1320000</v>
      </c>
      <c r="G16" s="56"/>
      <c r="H16" s="56"/>
      <c r="I16" s="54"/>
    </row>
    <row r="17" spans="1:9" ht="33" x14ac:dyDescent="0.25">
      <c r="A17" s="4">
        <v>3</v>
      </c>
      <c r="B17" s="20" t="s">
        <v>12</v>
      </c>
      <c r="C17" s="21">
        <v>3</v>
      </c>
      <c r="D17" s="22">
        <v>1050000</v>
      </c>
      <c r="E17" s="5">
        <v>1.2</v>
      </c>
      <c r="F17" s="22">
        <f t="shared" si="0"/>
        <v>1260000</v>
      </c>
      <c r="G17" s="56"/>
      <c r="H17" s="56"/>
      <c r="I17" s="54"/>
    </row>
    <row r="18" spans="1:9" ht="33" x14ac:dyDescent="0.25">
      <c r="A18" s="4">
        <v>4</v>
      </c>
      <c r="B18" s="20" t="s">
        <v>13</v>
      </c>
      <c r="C18" s="21">
        <v>4</v>
      </c>
      <c r="D18" s="22">
        <v>550000</v>
      </c>
      <c r="E18" s="5">
        <v>1.1000000000000001</v>
      </c>
      <c r="F18" s="22">
        <f t="shared" si="0"/>
        <v>605000</v>
      </c>
      <c r="G18" s="56"/>
      <c r="H18" s="56"/>
      <c r="I18" s="54"/>
    </row>
    <row r="19" spans="1:9" ht="33" x14ac:dyDescent="0.25">
      <c r="A19" s="4">
        <v>5</v>
      </c>
      <c r="B19" s="20" t="s">
        <v>14</v>
      </c>
      <c r="C19" s="21">
        <v>4</v>
      </c>
      <c r="D19" s="23">
        <v>550000</v>
      </c>
      <c r="E19" s="5">
        <v>1.1000000000000001</v>
      </c>
      <c r="F19" s="22">
        <f t="shared" si="0"/>
        <v>605000</v>
      </c>
      <c r="G19" s="56"/>
      <c r="H19" s="56"/>
      <c r="I19" s="54"/>
    </row>
    <row r="20" spans="1:9" s="1" customFormat="1" x14ac:dyDescent="0.25">
      <c r="A20" s="16" t="s">
        <v>177</v>
      </c>
      <c r="B20" s="17" t="s">
        <v>232</v>
      </c>
      <c r="C20" s="21"/>
      <c r="D20" s="23"/>
      <c r="E20" s="16"/>
      <c r="F20" s="22"/>
      <c r="G20" s="46"/>
      <c r="H20" s="46"/>
      <c r="I20" s="57"/>
    </row>
    <row r="21" spans="1:9" ht="49.5" x14ac:dyDescent="0.25">
      <c r="A21" s="4">
        <v>1</v>
      </c>
      <c r="B21" s="20" t="s">
        <v>22</v>
      </c>
      <c r="C21" s="21">
        <v>1</v>
      </c>
      <c r="D21" s="23">
        <v>550000</v>
      </c>
      <c r="E21" s="5">
        <v>1.2</v>
      </c>
      <c r="F21" s="22">
        <f t="shared" si="0"/>
        <v>660000</v>
      </c>
      <c r="G21" s="56"/>
      <c r="H21" s="56"/>
      <c r="I21" s="54"/>
    </row>
    <row r="22" spans="1:9" ht="33" x14ac:dyDescent="0.25">
      <c r="A22" s="4">
        <v>2</v>
      </c>
      <c r="B22" s="20" t="s">
        <v>23</v>
      </c>
      <c r="C22" s="21" t="s">
        <v>311</v>
      </c>
      <c r="D22" s="23">
        <v>470000</v>
      </c>
      <c r="E22" s="5">
        <v>1.2</v>
      </c>
      <c r="F22" s="22">
        <f t="shared" si="0"/>
        <v>564000</v>
      </c>
      <c r="G22" s="56"/>
      <c r="H22" s="56"/>
      <c r="I22" s="54"/>
    </row>
    <row r="23" spans="1:9" s="9" customFormat="1" ht="33" x14ac:dyDescent="0.25">
      <c r="A23" s="4">
        <v>3</v>
      </c>
      <c r="B23" s="24" t="s">
        <v>321</v>
      </c>
      <c r="C23" s="21" t="s">
        <v>322</v>
      </c>
      <c r="D23" s="23">
        <v>550000</v>
      </c>
      <c r="E23" s="5">
        <v>1</v>
      </c>
      <c r="F23" s="22">
        <f t="shared" si="0"/>
        <v>550000</v>
      </c>
      <c r="G23" s="58"/>
      <c r="H23" s="58"/>
      <c r="I23" s="59"/>
    </row>
    <row r="24" spans="1:9" x14ac:dyDescent="0.25">
      <c r="A24" s="4">
        <v>4</v>
      </c>
      <c r="B24" s="20" t="s">
        <v>19</v>
      </c>
      <c r="C24" s="21" t="s">
        <v>311</v>
      </c>
      <c r="D24" s="22">
        <v>480000</v>
      </c>
      <c r="E24" s="5">
        <v>1.2</v>
      </c>
      <c r="F24" s="22">
        <f t="shared" si="0"/>
        <v>576000</v>
      </c>
      <c r="G24" s="56"/>
      <c r="H24" s="56"/>
      <c r="I24" s="54"/>
    </row>
    <row r="25" spans="1:9" ht="49.5" x14ac:dyDescent="0.25">
      <c r="A25" s="4">
        <v>5</v>
      </c>
      <c r="B25" s="20" t="s">
        <v>18</v>
      </c>
      <c r="C25" s="21" t="s">
        <v>311</v>
      </c>
      <c r="D25" s="23">
        <v>500000</v>
      </c>
      <c r="E25" s="5">
        <v>1.2</v>
      </c>
      <c r="F25" s="22">
        <f t="shared" si="0"/>
        <v>600000</v>
      </c>
      <c r="G25" s="56"/>
      <c r="H25" s="56"/>
      <c r="I25" s="54"/>
    </row>
    <row r="26" spans="1:9" ht="33" x14ac:dyDescent="0.25">
      <c r="A26" s="4">
        <v>6</v>
      </c>
      <c r="B26" s="20" t="s">
        <v>17</v>
      </c>
      <c r="C26" s="21" t="s">
        <v>311</v>
      </c>
      <c r="D26" s="23">
        <v>450000</v>
      </c>
      <c r="E26" s="5">
        <v>1.2</v>
      </c>
      <c r="F26" s="22">
        <f t="shared" si="0"/>
        <v>540000</v>
      </c>
      <c r="G26" s="56"/>
      <c r="H26" s="56"/>
      <c r="I26" s="54"/>
    </row>
    <row r="27" spans="1:9" ht="33" x14ac:dyDescent="0.25">
      <c r="A27" s="4">
        <v>7</v>
      </c>
      <c r="B27" s="25" t="s">
        <v>229</v>
      </c>
      <c r="C27" s="21" t="s">
        <v>311</v>
      </c>
      <c r="D27" s="22">
        <v>480000</v>
      </c>
      <c r="E27" s="5">
        <v>1.1000000000000001</v>
      </c>
      <c r="F27" s="22">
        <f t="shared" si="0"/>
        <v>528000</v>
      </c>
      <c r="G27" s="56"/>
      <c r="H27" s="56"/>
      <c r="I27" s="54"/>
    </row>
    <row r="28" spans="1:9" ht="49.5" x14ac:dyDescent="0.25">
      <c r="A28" s="4">
        <v>8</v>
      </c>
      <c r="B28" s="20" t="s">
        <v>16</v>
      </c>
      <c r="C28" s="21" t="s">
        <v>311</v>
      </c>
      <c r="D28" s="23">
        <v>480000</v>
      </c>
      <c r="E28" s="5">
        <v>1.2</v>
      </c>
      <c r="F28" s="22">
        <f t="shared" si="0"/>
        <v>576000</v>
      </c>
      <c r="G28" s="56"/>
      <c r="H28" s="56"/>
      <c r="I28" s="54"/>
    </row>
    <row r="29" spans="1:9" ht="49.5" x14ac:dyDescent="0.25">
      <c r="A29" s="4">
        <v>9</v>
      </c>
      <c r="B29" s="20" t="s">
        <v>20</v>
      </c>
      <c r="C29" s="21" t="s">
        <v>311</v>
      </c>
      <c r="D29" s="22">
        <v>480000</v>
      </c>
      <c r="E29" s="5">
        <v>1.1000000000000001</v>
      </c>
      <c r="F29" s="22">
        <f t="shared" si="0"/>
        <v>528000</v>
      </c>
      <c r="G29" s="56"/>
      <c r="H29" s="56"/>
      <c r="I29" s="54"/>
    </row>
    <row r="30" spans="1:9" x14ac:dyDescent="0.25">
      <c r="A30" s="16" t="s">
        <v>177</v>
      </c>
      <c r="B30" s="17" t="s">
        <v>15</v>
      </c>
      <c r="C30" s="21"/>
      <c r="D30" s="19"/>
      <c r="E30" s="4"/>
      <c r="F30" s="22"/>
      <c r="G30" s="56"/>
      <c r="H30" s="56"/>
      <c r="I30" s="54"/>
    </row>
    <row r="31" spans="1:9" ht="33" x14ac:dyDescent="0.25">
      <c r="A31" s="4">
        <v>1</v>
      </c>
      <c r="B31" s="20" t="s">
        <v>341</v>
      </c>
      <c r="C31" s="21">
        <v>1</v>
      </c>
      <c r="D31" s="22">
        <v>430000</v>
      </c>
      <c r="E31" s="5">
        <v>1.2</v>
      </c>
      <c r="F31" s="22">
        <f t="shared" si="0"/>
        <v>516000</v>
      </c>
      <c r="G31" s="56"/>
      <c r="H31" s="56"/>
      <c r="I31" s="54"/>
    </row>
    <row r="32" spans="1:9" ht="33" x14ac:dyDescent="0.25">
      <c r="A32" s="4">
        <v>2</v>
      </c>
      <c r="B32" s="20" t="s">
        <v>342</v>
      </c>
      <c r="C32" s="21" t="s">
        <v>311</v>
      </c>
      <c r="D32" s="22">
        <v>350000</v>
      </c>
      <c r="E32" s="5">
        <v>1.1000000000000001</v>
      </c>
      <c r="F32" s="22">
        <f t="shared" si="0"/>
        <v>385000.00000000006</v>
      </c>
      <c r="G32" s="56"/>
      <c r="H32" s="56"/>
      <c r="I32" s="54"/>
    </row>
    <row r="33" spans="1:9" ht="33" x14ac:dyDescent="0.25">
      <c r="A33" s="4">
        <v>3</v>
      </c>
      <c r="B33" s="20" t="s">
        <v>343</v>
      </c>
      <c r="C33" s="21" t="s">
        <v>311</v>
      </c>
      <c r="D33" s="23">
        <v>300000</v>
      </c>
      <c r="E33" s="5">
        <v>1.1000000000000001</v>
      </c>
      <c r="F33" s="22">
        <f t="shared" si="0"/>
        <v>330000</v>
      </c>
      <c r="G33" s="56"/>
      <c r="H33" s="56"/>
      <c r="I33" s="54"/>
    </row>
    <row r="34" spans="1:9" x14ac:dyDescent="0.25">
      <c r="A34" s="4">
        <v>4</v>
      </c>
      <c r="B34" s="20" t="s">
        <v>230</v>
      </c>
      <c r="C34" s="21" t="s">
        <v>311</v>
      </c>
      <c r="D34" s="23">
        <v>350000</v>
      </c>
      <c r="E34" s="5">
        <v>1.1000000000000001</v>
      </c>
      <c r="F34" s="22">
        <f t="shared" si="0"/>
        <v>385000.00000000006</v>
      </c>
      <c r="G34" s="56"/>
      <c r="H34" s="56"/>
      <c r="I34" s="54"/>
    </row>
    <row r="35" spans="1:9" x14ac:dyDescent="0.25">
      <c r="A35" s="4">
        <v>5</v>
      </c>
      <c r="B35" s="20" t="s">
        <v>231</v>
      </c>
      <c r="C35" s="21" t="s">
        <v>311</v>
      </c>
      <c r="D35" s="23">
        <v>240000</v>
      </c>
      <c r="E35" s="5">
        <v>1.1000000000000001</v>
      </c>
      <c r="F35" s="22">
        <f t="shared" si="0"/>
        <v>264000</v>
      </c>
      <c r="G35" s="56"/>
      <c r="H35" s="56"/>
      <c r="I35" s="54"/>
    </row>
    <row r="36" spans="1:9" x14ac:dyDescent="0.25">
      <c r="A36" s="4">
        <v>6</v>
      </c>
      <c r="B36" s="20" t="s">
        <v>195</v>
      </c>
      <c r="C36" s="21" t="s">
        <v>311</v>
      </c>
      <c r="D36" s="23">
        <v>170000</v>
      </c>
      <c r="E36" s="5">
        <v>1.1000000000000001</v>
      </c>
      <c r="F36" s="22">
        <f t="shared" si="0"/>
        <v>187000.00000000003</v>
      </c>
      <c r="G36" s="56"/>
      <c r="H36" s="56"/>
      <c r="I36" s="54"/>
    </row>
    <row r="37" spans="1:9" x14ac:dyDescent="0.25">
      <c r="A37" s="4">
        <v>7</v>
      </c>
      <c r="B37" s="20" t="s">
        <v>196</v>
      </c>
      <c r="C37" s="21" t="s">
        <v>311</v>
      </c>
      <c r="D37" s="23">
        <v>160000</v>
      </c>
      <c r="E37" s="5">
        <v>1.1000000000000001</v>
      </c>
      <c r="F37" s="22">
        <f t="shared" si="0"/>
        <v>176000</v>
      </c>
      <c r="G37" s="56"/>
      <c r="H37" s="56"/>
      <c r="I37" s="54"/>
    </row>
    <row r="38" spans="1:9" x14ac:dyDescent="0.25">
      <c r="A38" s="4">
        <v>8</v>
      </c>
      <c r="B38" s="20" t="s">
        <v>100</v>
      </c>
      <c r="C38" s="21" t="s">
        <v>311</v>
      </c>
      <c r="D38" s="23">
        <v>100000</v>
      </c>
      <c r="E38" s="5">
        <v>1</v>
      </c>
      <c r="F38" s="22">
        <f t="shared" si="0"/>
        <v>100000</v>
      </c>
      <c r="G38" s="56"/>
      <c r="H38" s="56"/>
      <c r="I38" s="54"/>
    </row>
    <row r="39" spans="1:9" ht="33" x14ac:dyDescent="0.25">
      <c r="A39" s="4">
        <v>9</v>
      </c>
      <c r="B39" s="20" t="s">
        <v>248</v>
      </c>
      <c r="C39" s="21" t="s">
        <v>311</v>
      </c>
      <c r="D39" s="23">
        <v>70000</v>
      </c>
      <c r="E39" s="5">
        <v>1</v>
      </c>
      <c r="F39" s="22">
        <f t="shared" si="0"/>
        <v>70000</v>
      </c>
      <c r="G39" s="56"/>
      <c r="H39" s="56"/>
      <c r="I39" s="54"/>
    </row>
    <row r="40" spans="1:9" x14ac:dyDescent="0.25">
      <c r="B40" s="1"/>
    </row>
  </sheetData>
  <autoFilter ref="A4:F39"/>
  <mergeCells count="8">
    <mergeCell ref="A3:A4"/>
    <mergeCell ref="B1:D1"/>
    <mergeCell ref="G3:I3"/>
    <mergeCell ref="F3:F4"/>
    <mergeCell ref="E3:E4"/>
    <mergeCell ref="D3:D4"/>
    <mergeCell ref="C3:C4"/>
    <mergeCell ref="B3:B4"/>
  </mergeCells>
  <pageMargins left="0.55000000000000004" right="0.2" top="0.5" bottom="0.5" header="0.5" footer="0.25"/>
  <pageSetup paperSize="9" firstPageNumber="54" orientation="portrait" useFirstPageNumber="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4"/>
  <sheetViews>
    <sheetView zoomScale="90" zoomScaleNormal="90" zoomScaleSheetLayoutView="70" workbookViewId="0">
      <pane ySplit="6" topLeftCell="A7" activePane="bottomLeft" state="frozen"/>
      <selection pane="bottomLeft" activeCell="C13" sqref="C13"/>
    </sheetView>
  </sheetViews>
  <sheetFormatPr defaultRowHeight="12.75" x14ac:dyDescent="0.25"/>
  <cols>
    <col min="1" max="1" width="4.140625" style="76" bestFit="1" customWidth="1"/>
    <col min="2" max="2" width="44" style="75" customWidth="1"/>
    <col min="3" max="3" width="5.5703125" style="76" customWidth="1"/>
    <col min="4" max="4" width="9.7109375" style="77" customWidth="1"/>
    <col min="5" max="5" width="7.85546875" style="76" customWidth="1"/>
    <col min="6" max="6" width="9.7109375" style="77" customWidth="1"/>
    <col min="7" max="7" width="7.28515625" style="76" customWidth="1"/>
    <col min="8" max="8" width="47.5703125" style="78" customWidth="1"/>
    <col min="9" max="9" width="11.7109375" style="175" customWidth="1"/>
    <col min="10" max="10" width="9.7109375" style="74" customWidth="1"/>
    <col min="11" max="11" width="11.7109375" style="175" customWidth="1"/>
    <col min="12" max="12" width="9.7109375" style="74" customWidth="1"/>
    <col min="13" max="13" width="13.7109375" style="73" hidden="1" customWidth="1"/>
    <col min="14" max="14" width="9.140625" style="74" hidden="1" customWidth="1"/>
    <col min="15" max="20" width="9.140625" style="75" hidden="1" customWidth="1"/>
    <col min="21" max="23" width="0" style="75" hidden="1" customWidth="1"/>
    <col min="24" max="16384" width="9.140625" style="75"/>
  </cols>
  <sheetData>
    <row r="1" spans="1:20" ht="16.5" customHeight="1" x14ac:dyDescent="0.25">
      <c r="A1" s="71" t="s">
        <v>318</v>
      </c>
      <c r="B1" s="72" t="s">
        <v>387</v>
      </c>
      <c r="C1" s="72"/>
      <c r="D1" s="72"/>
      <c r="E1" s="72"/>
      <c r="F1" s="72"/>
      <c r="G1" s="72"/>
      <c r="H1" s="72"/>
    </row>
    <row r="2" spans="1:20" ht="13.5" thickBot="1" x14ac:dyDescent="0.3"/>
    <row r="3" spans="1:20" s="7" customFormat="1" ht="20.100000000000001" customHeight="1" x14ac:dyDescent="0.25">
      <c r="A3" s="336" t="s">
        <v>470</v>
      </c>
      <c r="B3" s="328" t="s">
        <v>320</v>
      </c>
      <c r="C3" s="328" t="s">
        <v>0</v>
      </c>
      <c r="D3" s="328" t="s">
        <v>359</v>
      </c>
      <c r="E3" s="328" t="s">
        <v>483</v>
      </c>
      <c r="F3" s="326" t="s">
        <v>481</v>
      </c>
      <c r="G3" s="65"/>
      <c r="H3" s="328"/>
      <c r="I3" s="328"/>
      <c r="J3" s="328"/>
      <c r="K3" s="328"/>
      <c r="L3" s="328"/>
      <c r="M3" s="328"/>
      <c r="N3" s="328"/>
      <c r="O3" s="328"/>
      <c r="P3" s="328"/>
      <c r="Q3" s="328"/>
      <c r="R3" s="328"/>
      <c r="S3" s="328"/>
      <c r="T3" s="326"/>
    </row>
    <row r="4" spans="1:20" s="7" customFormat="1" ht="20.100000000000001" customHeight="1" x14ac:dyDescent="0.25">
      <c r="A4" s="337"/>
      <c r="B4" s="329"/>
      <c r="C4" s="329"/>
      <c r="D4" s="329"/>
      <c r="E4" s="329"/>
      <c r="F4" s="327"/>
      <c r="G4" s="65"/>
      <c r="H4" s="329" t="s">
        <v>462</v>
      </c>
      <c r="I4" s="330" t="s">
        <v>498</v>
      </c>
      <c r="J4" s="334" t="s">
        <v>500</v>
      </c>
      <c r="K4" s="330" t="s">
        <v>499</v>
      </c>
      <c r="L4" s="334" t="s">
        <v>501</v>
      </c>
      <c r="M4" s="332" t="s">
        <v>458</v>
      </c>
      <c r="N4" s="333" t="s">
        <v>459</v>
      </c>
      <c r="O4" s="333"/>
      <c r="P4" s="333" t="s">
        <v>460</v>
      </c>
      <c r="Q4" s="333"/>
      <c r="R4" s="333" t="s">
        <v>461</v>
      </c>
      <c r="S4" s="333"/>
      <c r="T4" s="67"/>
    </row>
    <row r="5" spans="1:20" s="7" customFormat="1" ht="72" customHeight="1" x14ac:dyDescent="0.25">
      <c r="A5" s="337"/>
      <c r="B5" s="329"/>
      <c r="C5" s="329"/>
      <c r="D5" s="329"/>
      <c r="E5" s="329"/>
      <c r="F5" s="327"/>
      <c r="G5" s="66" t="s">
        <v>310</v>
      </c>
      <c r="H5" s="329"/>
      <c r="I5" s="331"/>
      <c r="J5" s="335"/>
      <c r="K5" s="331"/>
      <c r="L5" s="335"/>
      <c r="M5" s="332"/>
      <c r="N5" s="69" t="s">
        <v>482</v>
      </c>
      <c r="O5" s="70" t="s">
        <v>484</v>
      </c>
      <c r="P5" s="69" t="s">
        <v>482</v>
      </c>
      <c r="Q5" s="70" t="s">
        <v>484</v>
      </c>
      <c r="R5" s="69" t="s">
        <v>482</v>
      </c>
      <c r="S5" s="70" t="s">
        <v>484</v>
      </c>
      <c r="T5" s="68" t="s">
        <v>480</v>
      </c>
    </row>
    <row r="6" spans="1:20" s="7" customFormat="1" x14ac:dyDescent="0.25">
      <c r="A6" s="79" t="s">
        <v>175</v>
      </c>
      <c r="B6" s="80" t="s">
        <v>176</v>
      </c>
      <c r="C6" s="81" t="s">
        <v>177</v>
      </c>
      <c r="D6" s="82">
        <v>1</v>
      </c>
      <c r="E6" s="82">
        <v>2</v>
      </c>
      <c r="F6" s="83" t="s">
        <v>463</v>
      </c>
      <c r="G6" s="84" t="s">
        <v>175</v>
      </c>
      <c r="H6" s="80" t="s">
        <v>176</v>
      </c>
      <c r="I6" s="85">
        <v>4</v>
      </c>
      <c r="J6" s="86" t="s">
        <v>464</v>
      </c>
      <c r="K6" s="85">
        <v>6</v>
      </c>
      <c r="L6" s="86" t="s">
        <v>502</v>
      </c>
      <c r="M6" s="86" t="s">
        <v>464</v>
      </c>
      <c r="N6" s="85">
        <v>6</v>
      </c>
      <c r="O6" s="86" t="s">
        <v>465</v>
      </c>
      <c r="P6" s="85">
        <v>8</v>
      </c>
      <c r="Q6" s="86" t="s">
        <v>466</v>
      </c>
      <c r="R6" s="85">
        <v>10</v>
      </c>
      <c r="S6" s="86" t="s">
        <v>467</v>
      </c>
      <c r="T6" s="87">
        <v>12</v>
      </c>
    </row>
    <row r="7" spans="1:20" x14ac:dyDescent="0.25">
      <c r="A7" s="88" t="s">
        <v>175</v>
      </c>
      <c r="B7" s="89" t="s">
        <v>2</v>
      </c>
      <c r="C7" s="90"/>
      <c r="D7" s="91"/>
      <c r="E7" s="90"/>
      <c r="F7" s="91"/>
      <c r="G7" s="88" t="s">
        <v>364</v>
      </c>
      <c r="H7" s="92" t="s">
        <v>396</v>
      </c>
      <c r="I7" s="176"/>
      <c r="J7" s="94"/>
      <c r="K7" s="176"/>
      <c r="L7" s="94"/>
      <c r="M7" s="93"/>
      <c r="N7" s="94"/>
    </row>
    <row r="8" spans="1:20" x14ac:dyDescent="0.25">
      <c r="A8" s="90">
        <v>1</v>
      </c>
      <c r="B8" s="95" t="s">
        <v>180</v>
      </c>
      <c r="C8" s="61">
        <v>9</v>
      </c>
      <c r="D8" s="63">
        <v>650000</v>
      </c>
      <c r="E8" s="96">
        <v>1.2</v>
      </c>
      <c r="F8" s="63">
        <f>D8*E8</f>
        <v>780000</v>
      </c>
      <c r="G8" s="90">
        <v>1</v>
      </c>
      <c r="H8" s="97" t="s">
        <v>388</v>
      </c>
      <c r="I8" s="176">
        <v>1000000</v>
      </c>
      <c r="J8" s="94">
        <f>I8/F8</f>
        <v>1.2820512820512822</v>
      </c>
      <c r="K8" s="176">
        <v>1500000</v>
      </c>
      <c r="L8" s="94">
        <f>K8/F8</f>
        <v>1.9230769230769231</v>
      </c>
      <c r="M8" s="93"/>
      <c r="N8" s="94"/>
    </row>
    <row r="9" spans="1:20" ht="38.25" x14ac:dyDescent="0.25">
      <c r="A9" s="90">
        <v>2</v>
      </c>
      <c r="B9" s="95" t="s">
        <v>309</v>
      </c>
      <c r="C9" s="61">
        <v>7</v>
      </c>
      <c r="D9" s="63">
        <v>975000</v>
      </c>
      <c r="E9" s="96">
        <v>1.3</v>
      </c>
      <c r="F9" s="63">
        <f t="shared" ref="F9:F89" si="0">D9*E9</f>
        <v>1267500</v>
      </c>
      <c r="G9" s="90">
        <v>2</v>
      </c>
      <c r="H9" s="97" t="s">
        <v>485</v>
      </c>
      <c r="I9" s="176">
        <v>2000000</v>
      </c>
      <c r="J9" s="94">
        <f>I9/F9</f>
        <v>1.5779092702169626</v>
      </c>
      <c r="K9" s="176">
        <v>3000000</v>
      </c>
      <c r="L9" s="94">
        <f>K9/F9</f>
        <v>2.3668639053254439</v>
      </c>
      <c r="M9" s="93"/>
      <c r="N9" s="94"/>
    </row>
    <row r="10" spans="1:20" s="102" customFormat="1" x14ac:dyDescent="0.25">
      <c r="A10" s="88"/>
      <c r="B10" s="89"/>
      <c r="C10" s="60"/>
      <c r="D10" s="98"/>
      <c r="E10" s="99"/>
      <c r="F10" s="98"/>
      <c r="G10" s="88" t="s">
        <v>365</v>
      </c>
      <c r="H10" s="92" t="s">
        <v>397</v>
      </c>
      <c r="I10" s="177"/>
      <c r="J10" s="101"/>
      <c r="K10" s="177"/>
      <c r="L10" s="101"/>
      <c r="M10" s="100"/>
      <c r="N10" s="101"/>
    </row>
    <row r="11" spans="1:20" ht="38.25" x14ac:dyDescent="0.25">
      <c r="A11" s="90">
        <v>3</v>
      </c>
      <c r="B11" s="95" t="s">
        <v>381</v>
      </c>
      <c r="C11" s="61">
        <v>6</v>
      </c>
      <c r="D11" s="63">
        <v>1170000</v>
      </c>
      <c r="E11" s="96">
        <v>1.2</v>
      </c>
      <c r="F11" s="63">
        <f t="shared" si="0"/>
        <v>1404000</v>
      </c>
      <c r="G11" s="90">
        <v>1</v>
      </c>
      <c r="H11" s="97" t="s">
        <v>394</v>
      </c>
      <c r="I11" s="176">
        <v>3000000</v>
      </c>
      <c r="J11" s="94">
        <f>I11/F11</f>
        <v>2.1367521367521367</v>
      </c>
      <c r="K11" s="176">
        <v>6000000</v>
      </c>
      <c r="L11" s="94">
        <f>K11/F11</f>
        <v>4.2735042735042734</v>
      </c>
      <c r="M11" s="93"/>
      <c r="N11" s="94"/>
    </row>
    <row r="12" spans="1:20" ht="25.5" x14ac:dyDescent="0.25">
      <c r="A12" s="90">
        <v>4</v>
      </c>
      <c r="B12" s="95" t="s">
        <v>308</v>
      </c>
      <c r="C12" s="61">
        <v>8</v>
      </c>
      <c r="D12" s="63">
        <v>916000</v>
      </c>
      <c r="E12" s="96">
        <v>1.3</v>
      </c>
      <c r="F12" s="63">
        <f t="shared" si="0"/>
        <v>1190800</v>
      </c>
      <c r="G12" s="90">
        <v>2</v>
      </c>
      <c r="H12" s="97" t="s">
        <v>389</v>
      </c>
      <c r="I12" s="176">
        <v>2500000</v>
      </c>
      <c r="J12" s="94">
        <f>I12/F12</f>
        <v>2.0994289553241519</v>
      </c>
      <c r="K12" s="176">
        <v>5500000</v>
      </c>
      <c r="L12" s="94">
        <f>K12/F12</f>
        <v>4.6187437017131341</v>
      </c>
      <c r="M12" s="93"/>
      <c r="N12" s="94"/>
    </row>
    <row r="13" spans="1:20" ht="38.25" x14ac:dyDescent="0.25">
      <c r="A13" s="90">
        <v>5</v>
      </c>
      <c r="B13" s="95" t="s">
        <v>277</v>
      </c>
      <c r="C13" s="61">
        <v>3</v>
      </c>
      <c r="D13" s="63">
        <v>1885000</v>
      </c>
      <c r="E13" s="96">
        <v>1.5</v>
      </c>
      <c r="F13" s="63">
        <f t="shared" si="0"/>
        <v>2827500</v>
      </c>
      <c r="G13" s="90">
        <v>3</v>
      </c>
      <c r="H13" s="97" t="s">
        <v>390</v>
      </c>
      <c r="I13" s="176">
        <v>6000000</v>
      </c>
      <c r="J13" s="94">
        <f>I13/F13</f>
        <v>2.1220159151193636</v>
      </c>
      <c r="K13" s="176">
        <v>13000000</v>
      </c>
      <c r="L13" s="94">
        <f>K13/F13</f>
        <v>4.5977011494252871</v>
      </c>
      <c r="M13" s="93"/>
      <c r="N13" s="94"/>
    </row>
    <row r="14" spans="1:20" ht="25.5" x14ac:dyDescent="0.25">
      <c r="A14" s="90">
        <v>6</v>
      </c>
      <c r="B14" s="95" t="s">
        <v>286</v>
      </c>
      <c r="C14" s="61">
        <v>5</v>
      </c>
      <c r="D14" s="63">
        <v>1560000</v>
      </c>
      <c r="E14" s="96">
        <v>1.4</v>
      </c>
      <c r="F14" s="63">
        <f t="shared" si="0"/>
        <v>2184000</v>
      </c>
      <c r="G14" s="90">
        <v>4</v>
      </c>
      <c r="H14" s="97" t="s">
        <v>392</v>
      </c>
      <c r="I14" s="176">
        <v>5000000</v>
      </c>
      <c r="J14" s="94">
        <f>I14/F14</f>
        <v>2.2893772893772892</v>
      </c>
      <c r="K14" s="176">
        <v>12000000</v>
      </c>
      <c r="L14" s="94">
        <f>K14/F14</f>
        <v>5.4945054945054945</v>
      </c>
      <c r="M14" s="93"/>
      <c r="N14" s="94"/>
    </row>
    <row r="15" spans="1:20" s="102" customFormat="1" x14ac:dyDescent="0.25">
      <c r="A15" s="88"/>
      <c r="B15" s="89"/>
      <c r="C15" s="60"/>
      <c r="D15" s="98"/>
      <c r="E15" s="99"/>
      <c r="F15" s="98"/>
      <c r="G15" s="88" t="s">
        <v>366</v>
      </c>
      <c r="H15" s="92" t="s">
        <v>398</v>
      </c>
      <c r="I15" s="177"/>
      <c r="J15" s="101"/>
      <c r="K15" s="177"/>
      <c r="L15" s="101"/>
      <c r="M15" s="100"/>
      <c r="N15" s="101"/>
    </row>
    <row r="16" spans="1:20" ht="38.25" x14ac:dyDescent="0.25">
      <c r="A16" s="90">
        <v>7</v>
      </c>
      <c r="B16" s="95" t="s">
        <v>287</v>
      </c>
      <c r="C16" s="61">
        <v>1</v>
      </c>
      <c r="D16" s="63">
        <v>3860000</v>
      </c>
      <c r="E16" s="96">
        <v>1.2</v>
      </c>
      <c r="F16" s="63">
        <f t="shared" si="0"/>
        <v>4632000</v>
      </c>
      <c r="G16" s="90">
        <v>1</v>
      </c>
      <c r="H16" s="97" t="s">
        <v>391</v>
      </c>
      <c r="I16" s="176">
        <v>5000000</v>
      </c>
      <c r="J16" s="94">
        <f>I16/F16</f>
        <v>1.0794473229706389</v>
      </c>
      <c r="K16" s="176">
        <v>12000000</v>
      </c>
      <c r="L16" s="94">
        <f>K16/F16</f>
        <v>2.5906735751295336</v>
      </c>
      <c r="M16" s="93"/>
      <c r="N16" s="94"/>
    </row>
    <row r="17" spans="1:14" ht="38.25" x14ac:dyDescent="0.25">
      <c r="A17" s="90">
        <v>8</v>
      </c>
      <c r="B17" s="95" t="s">
        <v>228</v>
      </c>
      <c r="C17" s="61">
        <v>2</v>
      </c>
      <c r="D17" s="63">
        <v>3400000</v>
      </c>
      <c r="E17" s="96">
        <v>1.1000000000000001</v>
      </c>
      <c r="F17" s="63">
        <f t="shared" si="0"/>
        <v>3740000.0000000005</v>
      </c>
      <c r="G17" s="90">
        <v>2</v>
      </c>
      <c r="H17" s="97" t="s">
        <v>393</v>
      </c>
      <c r="I17" s="176">
        <v>4000000</v>
      </c>
      <c r="J17" s="94">
        <f>I17/F17</f>
        <v>1.0695187165775399</v>
      </c>
      <c r="K17" s="176">
        <v>11000000</v>
      </c>
      <c r="L17" s="94">
        <f>K17/F17</f>
        <v>2.9411764705882351</v>
      </c>
      <c r="M17" s="93"/>
      <c r="N17" s="94"/>
    </row>
    <row r="18" spans="1:14" ht="25.5" x14ac:dyDescent="0.25">
      <c r="A18" s="90">
        <v>9</v>
      </c>
      <c r="B18" s="95" t="s">
        <v>278</v>
      </c>
      <c r="C18" s="61">
        <v>4</v>
      </c>
      <c r="D18" s="63">
        <v>1800000</v>
      </c>
      <c r="E18" s="96">
        <v>1.2</v>
      </c>
      <c r="F18" s="63">
        <f t="shared" si="0"/>
        <v>2160000</v>
      </c>
      <c r="G18" s="90">
        <v>3</v>
      </c>
      <c r="H18" s="97" t="s">
        <v>395</v>
      </c>
      <c r="I18" s="176">
        <v>3000000</v>
      </c>
      <c r="J18" s="94">
        <f>I18/F18</f>
        <v>1.3888888888888888</v>
      </c>
      <c r="K18" s="176">
        <v>9000000</v>
      </c>
      <c r="L18" s="94">
        <f>K18/F18</f>
        <v>4.166666666666667</v>
      </c>
      <c r="M18" s="93"/>
      <c r="N18" s="94"/>
    </row>
    <row r="19" spans="1:14" x14ac:dyDescent="0.25">
      <c r="A19" s="88" t="s">
        <v>176</v>
      </c>
      <c r="B19" s="89" t="s">
        <v>25</v>
      </c>
      <c r="C19" s="61"/>
      <c r="D19" s="103"/>
      <c r="E19" s="90"/>
      <c r="F19" s="63"/>
      <c r="G19" s="88" t="s">
        <v>367</v>
      </c>
      <c r="H19" s="92" t="s">
        <v>399</v>
      </c>
      <c r="I19" s="176"/>
      <c r="J19" s="94"/>
      <c r="K19" s="176"/>
      <c r="L19" s="94"/>
      <c r="M19" s="93"/>
      <c r="N19" s="94"/>
    </row>
    <row r="20" spans="1:14" ht="25.5" x14ac:dyDescent="0.25">
      <c r="A20" s="90">
        <v>1</v>
      </c>
      <c r="B20" s="95" t="s">
        <v>279</v>
      </c>
      <c r="C20" s="61">
        <v>9</v>
      </c>
      <c r="D20" s="103">
        <v>2600000</v>
      </c>
      <c r="E20" s="96">
        <v>1.2</v>
      </c>
      <c r="F20" s="63">
        <f t="shared" si="0"/>
        <v>3120000</v>
      </c>
      <c r="G20" s="90">
        <v>1</v>
      </c>
      <c r="H20" s="97" t="s">
        <v>400</v>
      </c>
      <c r="I20" s="176">
        <v>4000000</v>
      </c>
      <c r="J20" s="94">
        <f t="shared" ref="J20:J26" si="1">I20/D20</f>
        <v>1.5384615384615385</v>
      </c>
      <c r="K20" s="176">
        <v>6000000</v>
      </c>
      <c r="L20" s="94">
        <f t="shared" ref="L20:L26" si="2">K20/F20</f>
        <v>1.9230769230769231</v>
      </c>
      <c r="M20" s="93"/>
      <c r="N20" s="94"/>
    </row>
    <row r="21" spans="1:14" ht="25.5" x14ac:dyDescent="0.25">
      <c r="A21" s="90">
        <v>2</v>
      </c>
      <c r="B21" s="95" t="s">
        <v>300</v>
      </c>
      <c r="C21" s="61">
        <v>7</v>
      </c>
      <c r="D21" s="103">
        <v>2860000</v>
      </c>
      <c r="E21" s="96">
        <v>1.2</v>
      </c>
      <c r="F21" s="63">
        <f t="shared" si="0"/>
        <v>3432000</v>
      </c>
      <c r="G21" s="90">
        <v>2</v>
      </c>
      <c r="H21" s="97" t="s">
        <v>401</v>
      </c>
      <c r="I21" s="176">
        <v>4500000</v>
      </c>
      <c r="J21" s="94">
        <f t="shared" si="1"/>
        <v>1.5734265734265733</v>
      </c>
      <c r="K21" s="176">
        <v>7000000</v>
      </c>
      <c r="L21" s="94">
        <f t="shared" si="2"/>
        <v>2.0396270396270397</v>
      </c>
      <c r="M21" s="93"/>
      <c r="N21" s="94"/>
    </row>
    <row r="22" spans="1:14" ht="38.25" x14ac:dyDescent="0.25">
      <c r="A22" s="90">
        <v>3</v>
      </c>
      <c r="B22" s="95" t="s">
        <v>382</v>
      </c>
      <c r="C22" s="61">
        <v>5</v>
      </c>
      <c r="D22" s="63">
        <v>3250000</v>
      </c>
      <c r="E22" s="96">
        <v>1.2</v>
      </c>
      <c r="F22" s="63">
        <f t="shared" si="0"/>
        <v>3900000</v>
      </c>
      <c r="G22" s="90">
        <v>3</v>
      </c>
      <c r="H22" s="97" t="s">
        <v>402</v>
      </c>
      <c r="I22" s="176">
        <v>5000000</v>
      </c>
      <c r="J22" s="94">
        <f t="shared" si="1"/>
        <v>1.5384615384615385</v>
      </c>
      <c r="K22" s="176">
        <v>8000000</v>
      </c>
      <c r="L22" s="94">
        <f t="shared" si="2"/>
        <v>2.0512820512820511</v>
      </c>
      <c r="M22" s="93"/>
      <c r="N22" s="94"/>
    </row>
    <row r="23" spans="1:14" ht="38.25" x14ac:dyDescent="0.25">
      <c r="A23" s="90">
        <v>4</v>
      </c>
      <c r="B23" s="95" t="s">
        <v>301</v>
      </c>
      <c r="C23" s="61">
        <v>6</v>
      </c>
      <c r="D23" s="103">
        <v>3000000</v>
      </c>
      <c r="E23" s="96">
        <v>1.3</v>
      </c>
      <c r="F23" s="63">
        <f t="shared" si="0"/>
        <v>3900000</v>
      </c>
      <c r="G23" s="90">
        <v>4</v>
      </c>
      <c r="H23" s="97" t="s">
        <v>403</v>
      </c>
      <c r="I23" s="176">
        <v>5000000</v>
      </c>
      <c r="J23" s="94">
        <f t="shared" si="1"/>
        <v>1.6666666666666667</v>
      </c>
      <c r="K23" s="176">
        <v>8000000</v>
      </c>
      <c r="L23" s="94">
        <f t="shared" si="2"/>
        <v>2.0512820512820511</v>
      </c>
      <c r="M23" s="93"/>
      <c r="N23" s="94"/>
    </row>
    <row r="24" spans="1:14" ht="38.25" x14ac:dyDescent="0.25">
      <c r="A24" s="90">
        <v>5</v>
      </c>
      <c r="B24" s="95" t="s">
        <v>302</v>
      </c>
      <c r="C24" s="61">
        <v>3</v>
      </c>
      <c r="D24" s="103">
        <v>3510000</v>
      </c>
      <c r="E24" s="96">
        <v>1.2</v>
      </c>
      <c r="F24" s="63">
        <f t="shared" si="0"/>
        <v>4212000</v>
      </c>
      <c r="G24" s="90">
        <v>5</v>
      </c>
      <c r="H24" s="97" t="s">
        <v>404</v>
      </c>
      <c r="I24" s="176">
        <v>6000000</v>
      </c>
      <c r="J24" s="94">
        <f t="shared" si="1"/>
        <v>1.7094017094017093</v>
      </c>
      <c r="K24" s="176">
        <v>10000000</v>
      </c>
      <c r="L24" s="94">
        <f t="shared" si="2"/>
        <v>2.3741690408357075</v>
      </c>
      <c r="M24" s="93"/>
      <c r="N24" s="94"/>
    </row>
    <row r="25" spans="1:14" ht="38.25" x14ac:dyDescent="0.25">
      <c r="A25" s="90">
        <v>6</v>
      </c>
      <c r="B25" s="95" t="s">
        <v>349</v>
      </c>
      <c r="C25" s="61">
        <v>2</v>
      </c>
      <c r="D25" s="103">
        <v>3770000</v>
      </c>
      <c r="E25" s="96">
        <v>1.3</v>
      </c>
      <c r="F25" s="63">
        <f t="shared" si="0"/>
        <v>4901000</v>
      </c>
      <c r="G25" s="90">
        <v>6</v>
      </c>
      <c r="H25" s="97" t="s">
        <v>405</v>
      </c>
      <c r="I25" s="176">
        <v>7000000</v>
      </c>
      <c r="J25" s="94">
        <f t="shared" si="1"/>
        <v>1.856763925729443</v>
      </c>
      <c r="K25" s="176">
        <v>11000000</v>
      </c>
      <c r="L25" s="94">
        <f t="shared" si="2"/>
        <v>2.2444399102224035</v>
      </c>
      <c r="M25" s="93"/>
      <c r="N25" s="94"/>
    </row>
    <row r="26" spans="1:14" ht="25.5" x14ac:dyDescent="0.25">
      <c r="A26" s="90">
        <v>7</v>
      </c>
      <c r="B26" s="95" t="s">
        <v>280</v>
      </c>
      <c r="C26" s="61">
        <v>1</v>
      </c>
      <c r="D26" s="103">
        <v>4900000</v>
      </c>
      <c r="E26" s="96">
        <v>1.1000000000000001</v>
      </c>
      <c r="F26" s="63">
        <f t="shared" si="0"/>
        <v>5390000</v>
      </c>
      <c r="G26" s="90">
        <v>7</v>
      </c>
      <c r="H26" s="97" t="s">
        <v>406</v>
      </c>
      <c r="I26" s="176">
        <v>8000000</v>
      </c>
      <c r="J26" s="94">
        <f t="shared" si="1"/>
        <v>1.6326530612244898</v>
      </c>
      <c r="K26" s="176">
        <v>12000000</v>
      </c>
      <c r="L26" s="94">
        <f t="shared" si="2"/>
        <v>2.2263450834879408</v>
      </c>
      <c r="M26" s="93"/>
      <c r="N26" s="94"/>
    </row>
    <row r="27" spans="1:14" s="102" customFormat="1" x14ac:dyDescent="0.25">
      <c r="A27" s="88"/>
      <c r="B27" s="89"/>
      <c r="C27" s="60"/>
      <c r="D27" s="104"/>
      <c r="E27" s="99"/>
      <c r="F27" s="98"/>
      <c r="G27" s="88" t="s">
        <v>368</v>
      </c>
      <c r="H27" s="92" t="s">
        <v>407</v>
      </c>
      <c r="I27" s="177"/>
      <c r="J27" s="101"/>
      <c r="K27" s="177"/>
      <c r="L27" s="101"/>
      <c r="M27" s="100"/>
      <c r="N27" s="101"/>
    </row>
    <row r="28" spans="1:14" ht="25.5" x14ac:dyDescent="0.25">
      <c r="A28" s="90">
        <v>8</v>
      </c>
      <c r="B28" s="95" t="s">
        <v>273</v>
      </c>
      <c r="C28" s="61">
        <v>10</v>
      </c>
      <c r="D28" s="103">
        <v>2340000</v>
      </c>
      <c r="E28" s="96">
        <v>1.5</v>
      </c>
      <c r="F28" s="63">
        <f t="shared" si="0"/>
        <v>3510000</v>
      </c>
      <c r="G28" s="90">
        <v>1</v>
      </c>
      <c r="H28" s="97" t="s">
        <v>408</v>
      </c>
      <c r="I28" s="176">
        <v>7000000</v>
      </c>
      <c r="J28" s="94">
        <f>I28/D28</f>
        <v>2.9914529914529915</v>
      </c>
      <c r="K28" s="176">
        <v>11000000</v>
      </c>
      <c r="L28" s="94">
        <f>K28/F28</f>
        <v>3.133903133903134</v>
      </c>
      <c r="M28" s="93"/>
      <c r="N28" s="94"/>
    </row>
    <row r="29" spans="1:14" ht="25.5" x14ac:dyDescent="0.25">
      <c r="A29" s="90">
        <v>9</v>
      </c>
      <c r="B29" s="95" t="s">
        <v>288</v>
      </c>
      <c r="C29" s="61">
        <v>4</v>
      </c>
      <c r="D29" s="103">
        <v>3300000</v>
      </c>
      <c r="E29" s="96">
        <v>1.3</v>
      </c>
      <c r="F29" s="63">
        <f t="shared" si="0"/>
        <v>4290000</v>
      </c>
      <c r="G29" s="90">
        <v>2</v>
      </c>
      <c r="H29" s="97" t="s">
        <v>409</v>
      </c>
      <c r="I29" s="176">
        <v>8000000</v>
      </c>
      <c r="J29" s="94">
        <f>I29/D29</f>
        <v>2.4242424242424243</v>
      </c>
      <c r="K29" s="176">
        <v>12000000</v>
      </c>
      <c r="L29" s="94">
        <f>K29/F29</f>
        <v>2.7972027972027971</v>
      </c>
      <c r="M29" s="93"/>
      <c r="N29" s="94"/>
    </row>
    <row r="30" spans="1:14" ht="38.25" x14ac:dyDescent="0.25">
      <c r="A30" s="90">
        <v>10</v>
      </c>
      <c r="B30" s="95" t="s">
        <v>274</v>
      </c>
      <c r="C30" s="61">
        <v>9</v>
      </c>
      <c r="D30" s="103">
        <v>2600000</v>
      </c>
      <c r="E30" s="96">
        <v>1.5</v>
      </c>
      <c r="F30" s="63">
        <f t="shared" si="0"/>
        <v>3900000</v>
      </c>
      <c r="G30" s="90">
        <v>3</v>
      </c>
      <c r="H30" s="97" t="s">
        <v>410</v>
      </c>
      <c r="I30" s="176">
        <v>7000000</v>
      </c>
      <c r="J30" s="94">
        <f>I30/D30</f>
        <v>2.6923076923076925</v>
      </c>
      <c r="K30" s="176">
        <v>11000000</v>
      </c>
      <c r="L30" s="94">
        <f>K30/F30</f>
        <v>2.8205128205128207</v>
      </c>
      <c r="M30" s="93"/>
      <c r="N30" s="94"/>
    </row>
    <row r="31" spans="1:14" ht="38.25" x14ac:dyDescent="0.25">
      <c r="A31" s="90">
        <v>11</v>
      </c>
      <c r="B31" s="95" t="s">
        <v>284</v>
      </c>
      <c r="C31" s="61">
        <v>8</v>
      </c>
      <c r="D31" s="103">
        <v>2800000</v>
      </c>
      <c r="E31" s="96">
        <v>1.3</v>
      </c>
      <c r="F31" s="63">
        <f t="shared" si="0"/>
        <v>3640000</v>
      </c>
      <c r="G31" s="90">
        <v>4</v>
      </c>
      <c r="H31" s="97" t="s">
        <v>411</v>
      </c>
      <c r="I31" s="176">
        <v>6000000</v>
      </c>
      <c r="J31" s="94">
        <f>I31/D31</f>
        <v>2.1428571428571428</v>
      </c>
      <c r="K31" s="176">
        <v>9000000</v>
      </c>
      <c r="L31" s="94">
        <f>K31/F31</f>
        <v>2.4725274725274726</v>
      </c>
      <c r="M31" s="93"/>
      <c r="N31" s="94"/>
    </row>
    <row r="32" spans="1:14" ht="25.5" x14ac:dyDescent="0.25">
      <c r="A32" s="90">
        <v>12</v>
      </c>
      <c r="B32" s="95" t="s">
        <v>275</v>
      </c>
      <c r="C32" s="61">
        <v>11</v>
      </c>
      <c r="D32" s="103">
        <v>1885000</v>
      </c>
      <c r="E32" s="96">
        <v>1.3</v>
      </c>
      <c r="F32" s="63">
        <f t="shared" si="0"/>
        <v>2450500</v>
      </c>
      <c r="G32" s="90">
        <v>5</v>
      </c>
      <c r="H32" s="97" t="s">
        <v>412</v>
      </c>
      <c r="I32" s="176">
        <v>4000000</v>
      </c>
      <c r="J32" s="94">
        <f>I32/D32</f>
        <v>2.1220159151193636</v>
      </c>
      <c r="K32" s="176">
        <v>7000000</v>
      </c>
      <c r="L32" s="94">
        <f>K32/F32</f>
        <v>2.8565598857376044</v>
      </c>
      <c r="M32" s="93"/>
      <c r="N32" s="94"/>
    </row>
    <row r="33" spans="1:14" s="102" customFormat="1" x14ac:dyDescent="0.25">
      <c r="A33" s="88"/>
      <c r="B33" s="89"/>
      <c r="C33" s="60"/>
      <c r="D33" s="104"/>
      <c r="E33" s="99"/>
      <c r="F33" s="98"/>
      <c r="G33" s="88"/>
      <c r="H33" s="92"/>
      <c r="I33" s="177"/>
      <c r="J33" s="101"/>
      <c r="K33" s="177"/>
      <c r="L33" s="101"/>
      <c r="M33" s="100"/>
      <c r="N33" s="101"/>
    </row>
    <row r="34" spans="1:14" s="102" customFormat="1" x14ac:dyDescent="0.25">
      <c r="A34" s="88" t="s">
        <v>177</v>
      </c>
      <c r="B34" s="89" t="s">
        <v>181</v>
      </c>
      <c r="C34" s="61"/>
      <c r="D34" s="103"/>
      <c r="E34" s="88"/>
      <c r="F34" s="63"/>
      <c r="G34" s="88" t="s">
        <v>369</v>
      </c>
      <c r="H34" s="92" t="s">
        <v>181</v>
      </c>
      <c r="I34" s="177"/>
      <c r="J34" s="101"/>
      <c r="K34" s="177"/>
      <c r="L34" s="101"/>
      <c r="M34" s="100"/>
      <c r="N34" s="101"/>
    </row>
    <row r="35" spans="1:14" x14ac:dyDescent="0.25">
      <c r="A35" s="90">
        <v>1</v>
      </c>
      <c r="B35" s="95" t="s">
        <v>281</v>
      </c>
      <c r="C35" s="61">
        <v>1</v>
      </c>
      <c r="D35" s="103">
        <v>2730000</v>
      </c>
      <c r="E35" s="96">
        <v>1.1000000000000001</v>
      </c>
      <c r="F35" s="63">
        <f t="shared" si="0"/>
        <v>3003000.0000000005</v>
      </c>
      <c r="G35" s="90">
        <v>1</v>
      </c>
      <c r="H35" s="97" t="s">
        <v>413</v>
      </c>
      <c r="I35" s="176">
        <v>6000000</v>
      </c>
      <c r="J35" s="94">
        <f>I35/D35</f>
        <v>2.197802197802198</v>
      </c>
      <c r="K35" s="176">
        <v>10000000</v>
      </c>
      <c r="L35" s="94">
        <f>K35/F35</f>
        <v>3.3300033300033296</v>
      </c>
      <c r="M35" s="93"/>
      <c r="N35" s="94"/>
    </row>
    <row r="36" spans="1:14" x14ac:dyDescent="0.25">
      <c r="A36" s="90">
        <v>2</v>
      </c>
      <c r="B36" s="95" t="s">
        <v>282</v>
      </c>
      <c r="C36" s="61">
        <v>1</v>
      </c>
      <c r="D36" s="103">
        <v>2470000</v>
      </c>
      <c r="E36" s="96">
        <v>1.1000000000000001</v>
      </c>
      <c r="F36" s="63">
        <f t="shared" si="0"/>
        <v>2717000</v>
      </c>
      <c r="G36" s="90">
        <v>2</v>
      </c>
      <c r="H36" s="97" t="s">
        <v>414</v>
      </c>
      <c r="I36" s="176">
        <v>5000000</v>
      </c>
      <c r="J36" s="94">
        <f>I36/D36</f>
        <v>2.0242914979757085</v>
      </c>
      <c r="K36" s="176">
        <v>9000000</v>
      </c>
      <c r="L36" s="94">
        <f>K36/F36</f>
        <v>3.3124769966875229</v>
      </c>
      <c r="M36" s="93"/>
      <c r="N36" s="94"/>
    </row>
    <row r="37" spans="1:14" s="110" customFormat="1" x14ac:dyDescent="0.25">
      <c r="A37" s="105"/>
      <c r="B37" s="106"/>
      <c r="C37" s="105"/>
      <c r="D37" s="107"/>
      <c r="E37" s="108"/>
      <c r="F37" s="107"/>
      <c r="G37" s="105">
        <v>3</v>
      </c>
      <c r="H37" s="106" t="s">
        <v>415</v>
      </c>
      <c r="I37" s="178">
        <v>5000000</v>
      </c>
      <c r="J37" s="108"/>
      <c r="K37" s="178">
        <v>9000000</v>
      </c>
      <c r="L37" s="94"/>
      <c r="M37" s="109"/>
      <c r="N37" s="108"/>
    </row>
    <row r="38" spans="1:14" s="119" customFormat="1" x14ac:dyDescent="0.25">
      <c r="A38" s="111"/>
      <c r="B38" s="112" t="s">
        <v>283</v>
      </c>
      <c r="C38" s="113">
        <v>1</v>
      </c>
      <c r="D38" s="114">
        <v>2210000</v>
      </c>
      <c r="E38" s="115">
        <v>1.1000000000000001</v>
      </c>
      <c r="F38" s="116">
        <f t="shared" ref="F38" si="3">D38*E38</f>
        <v>2431000</v>
      </c>
      <c r="G38" s="111">
        <v>4</v>
      </c>
      <c r="H38" s="97" t="s">
        <v>416</v>
      </c>
      <c r="I38" s="179">
        <v>4000000</v>
      </c>
      <c r="J38" s="94">
        <f>I38/D38</f>
        <v>1.8099547511312217</v>
      </c>
      <c r="K38" s="179">
        <v>7000000</v>
      </c>
      <c r="L38" s="94">
        <f>K38/F38</f>
        <v>2.8794734677087619</v>
      </c>
      <c r="M38" s="117"/>
      <c r="N38" s="118"/>
    </row>
    <row r="39" spans="1:14" s="127" customFormat="1" x14ac:dyDescent="0.25">
      <c r="A39" s="120">
        <v>3</v>
      </c>
      <c r="B39" s="121"/>
      <c r="C39" s="122"/>
      <c r="D39" s="123"/>
      <c r="E39" s="124"/>
      <c r="F39" s="125"/>
      <c r="G39" s="120">
        <v>5</v>
      </c>
      <c r="H39" s="121" t="s">
        <v>417</v>
      </c>
      <c r="I39" s="180"/>
      <c r="J39" s="124"/>
      <c r="K39" s="180"/>
      <c r="L39" s="124"/>
      <c r="M39" s="126"/>
      <c r="N39" s="124"/>
    </row>
    <row r="40" spans="1:14" s="135" customFormat="1" x14ac:dyDescent="0.25">
      <c r="A40" s="128"/>
      <c r="B40" s="129"/>
      <c r="C40" s="130"/>
      <c r="D40" s="131"/>
      <c r="E40" s="132"/>
      <c r="F40" s="133"/>
      <c r="G40" s="128" t="s">
        <v>370</v>
      </c>
      <c r="H40" s="92" t="s">
        <v>418</v>
      </c>
      <c r="I40" s="181"/>
      <c r="J40" s="132"/>
      <c r="K40" s="181"/>
      <c r="L40" s="132"/>
      <c r="M40" s="134"/>
      <c r="N40" s="132"/>
    </row>
    <row r="41" spans="1:14" s="142" customFormat="1" x14ac:dyDescent="0.25">
      <c r="A41" s="136"/>
      <c r="B41" s="137"/>
      <c r="C41" s="138"/>
      <c r="D41" s="139"/>
      <c r="E41" s="140"/>
      <c r="F41" s="141"/>
      <c r="G41" s="120">
        <v>1</v>
      </c>
      <c r="H41" s="121" t="s">
        <v>420</v>
      </c>
      <c r="I41" s="180"/>
      <c r="J41" s="124"/>
      <c r="K41" s="180">
        <v>8000000</v>
      </c>
      <c r="L41" s="124"/>
      <c r="M41" s="126"/>
      <c r="N41" s="140"/>
    </row>
    <row r="42" spans="1:14" s="127" customFormat="1" x14ac:dyDescent="0.25">
      <c r="A42" s="120"/>
      <c r="B42" s="121" t="s">
        <v>419</v>
      </c>
      <c r="C42" s="122"/>
      <c r="D42" s="123"/>
      <c r="E42" s="124"/>
      <c r="F42" s="125"/>
      <c r="G42" s="120">
        <v>2</v>
      </c>
      <c r="H42" s="121" t="s">
        <v>281</v>
      </c>
      <c r="I42" s="180"/>
      <c r="J42" s="124"/>
      <c r="K42" s="180">
        <v>9000000</v>
      </c>
      <c r="L42" s="124"/>
      <c r="M42" s="126"/>
      <c r="N42" s="124"/>
    </row>
    <row r="43" spans="1:14" s="127" customFormat="1" x14ac:dyDescent="0.25">
      <c r="A43" s="120"/>
      <c r="B43" s="121"/>
      <c r="C43" s="122"/>
      <c r="D43" s="123"/>
      <c r="E43" s="124"/>
      <c r="F43" s="125"/>
      <c r="G43" s="120">
        <v>3</v>
      </c>
      <c r="H43" s="121" t="s">
        <v>282</v>
      </c>
      <c r="I43" s="180"/>
      <c r="J43" s="124"/>
      <c r="K43" s="180">
        <v>8000000</v>
      </c>
      <c r="L43" s="124"/>
      <c r="M43" s="126"/>
      <c r="N43" s="124"/>
    </row>
    <row r="44" spans="1:14" s="110" customFormat="1" x14ac:dyDescent="0.25">
      <c r="A44" s="105"/>
      <c r="B44" s="106"/>
      <c r="C44" s="105"/>
      <c r="D44" s="107"/>
      <c r="E44" s="108"/>
      <c r="F44" s="107"/>
      <c r="G44" s="120">
        <v>4</v>
      </c>
      <c r="H44" s="121" t="s">
        <v>283</v>
      </c>
      <c r="I44" s="178"/>
      <c r="J44" s="108"/>
      <c r="K44" s="178">
        <v>6000000</v>
      </c>
      <c r="L44" s="108"/>
      <c r="M44" s="109"/>
      <c r="N44" s="108"/>
    </row>
    <row r="45" spans="1:14" s="148" customFormat="1" x14ac:dyDescent="0.25">
      <c r="A45" s="143"/>
      <c r="B45" s="144"/>
      <c r="C45" s="143"/>
      <c r="D45" s="145"/>
      <c r="E45" s="146"/>
      <c r="F45" s="145"/>
      <c r="G45" s="136" t="s">
        <v>371</v>
      </c>
      <c r="H45" s="137" t="s">
        <v>421</v>
      </c>
      <c r="I45" s="182"/>
      <c r="J45" s="146"/>
      <c r="K45" s="182"/>
      <c r="L45" s="146"/>
      <c r="M45" s="147"/>
      <c r="N45" s="146"/>
    </row>
    <row r="46" spans="1:14" s="110" customFormat="1" x14ac:dyDescent="0.25">
      <c r="A46" s="105"/>
      <c r="B46" s="106"/>
      <c r="C46" s="105"/>
      <c r="D46" s="107"/>
      <c r="E46" s="108"/>
      <c r="F46" s="107"/>
      <c r="G46" s="120">
        <v>1</v>
      </c>
      <c r="H46" s="121" t="s">
        <v>283</v>
      </c>
      <c r="I46" s="178"/>
      <c r="J46" s="108"/>
      <c r="K46" s="178">
        <v>6500000</v>
      </c>
      <c r="L46" s="108"/>
      <c r="M46" s="109"/>
      <c r="N46" s="108"/>
    </row>
    <row r="47" spans="1:14" x14ac:dyDescent="0.25">
      <c r="A47" s="88" t="s">
        <v>178</v>
      </c>
      <c r="B47" s="89" t="s">
        <v>182</v>
      </c>
      <c r="C47" s="61"/>
      <c r="D47" s="103"/>
      <c r="E47" s="90"/>
      <c r="F47" s="63"/>
      <c r="G47" s="88" t="s">
        <v>372</v>
      </c>
      <c r="H47" s="92" t="s">
        <v>422</v>
      </c>
      <c r="I47" s="176"/>
      <c r="J47" s="94"/>
      <c r="K47" s="176"/>
      <c r="L47" s="94"/>
      <c r="M47" s="93"/>
      <c r="N47" s="94"/>
    </row>
    <row r="48" spans="1:14" s="151" customFormat="1" ht="38.25" x14ac:dyDescent="0.25">
      <c r="A48" s="90">
        <v>1</v>
      </c>
      <c r="B48" s="95" t="s">
        <v>323</v>
      </c>
      <c r="C48" s="61">
        <v>1</v>
      </c>
      <c r="D48" s="103">
        <v>1300000</v>
      </c>
      <c r="E48" s="96">
        <v>1.4</v>
      </c>
      <c r="F48" s="63">
        <f t="shared" si="0"/>
        <v>1820000</v>
      </c>
      <c r="G48" s="90">
        <v>1</v>
      </c>
      <c r="H48" s="97" t="s">
        <v>423</v>
      </c>
      <c r="I48" s="176">
        <v>2000000</v>
      </c>
      <c r="J48" s="94">
        <f>I48/F48</f>
        <v>1.098901098901099</v>
      </c>
      <c r="K48" s="176">
        <v>3000000</v>
      </c>
      <c r="L48" s="94">
        <f>K48/F48</f>
        <v>1.6483516483516483</v>
      </c>
      <c r="M48" s="149"/>
      <c r="N48" s="150"/>
    </row>
    <row r="49" spans="1:14" ht="25.5" x14ac:dyDescent="0.25">
      <c r="A49" s="90">
        <v>2</v>
      </c>
      <c r="B49" s="95" t="s">
        <v>324</v>
      </c>
      <c r="C49" s="61">
        <v>1</v>
      </c>
      <c r="D49" s="103">
        <v>1100000</v>
      </c>
      <c r="E49" s="96">
        <v>1.4</v>
      </c>
      <c r="F49" s="63">
        <f t="shared" si="0"/>
        <v>1540000</v>
      </c>
      <c r="G49" s="90">
        <v>2</v>
      </c>
      <c r="H49" s="97" t="s">
        <v>424</v>
      </c>
      <c r="I49" s="176">
        <v>3000000</v>
      </c>
      <c r="J49" s="94">
        <f>I49/F49</f>
        <v>1.948051948051948</v>
      </c>
      <c r="K49" s="176">
        <v>5000000</v>
      </c>
      <c r="L49" s="94">
        <f>K49/F49</f>
        <v>3.2467532467532467</v>
      </c>
      <c r="M49" s="93"/>
      <c r="N49" s="94"/>
    </row>
    <row r="50" spans="1:14" ht="25.5" x14ac:dyDescent="0.25">
      <c r="A50" s="90">
        <v>3</v>
      </c>
      <c r="B50" s="95" t="s">
        <v>325</v>
      </c>
      <c r="C50" s="61">
        <v>1</v>
      </c>
      <c r="D50" s="103">
        <v>1700000</v>
      </c>
      <c r="E50" s="96">
        <v>1.4</v>
      </c>
      <c r="F50" s="63">
        <f t="shared" si="0"/>
        <v>2380000</v>
      </c>
      <c r="G50" s="90">
        <v>3</v>
      </c>
      <c r="H50" s="97" t="s">
        <v>425</v>
      </c>
      <c r="I50" s="176">
        <v>4000000</v>
      </c>
      <c r="J50" s="94">
        <f>I50/F50</f>
        <v>1.680672268907563</v>
      </c>
      <c r="K50" s="176">
        <v>7000000</v>
      </c>
      <c r="L50" s="94">
        <f>K50/F50</f>
        <v>2.9411764705882355</v>
      </c>
      <c r="M50" s="93"/>
      <c r="N50" s="94"/>
    </row>
    <row r="51" spans="1:14" ht="25.5" x14ac:dyDescent="0.25">
      <c r="A51" s="90">
        <v>4</v>
      </c>
      <c r="B51" s="95" t="s">
        <v>326</v>
      </c>
      <c r="C51" s="61">
        <v>2</v>
      </c>
      <c r="D51" s="103">
        <v>2240000</v>
      </c>
      <c r="E51" s="96">
        <v>1.4</v>
      </c>
      <c r="F51" s="63">
        <f t="shared" si="0"/>
        <v>3136000</v>
      </c>
      <c r="G51" s="90">
        <v>4</v>
      </c>
      <c r="H51" s="97" t="s">
        <v>426</v>
      </c>
      <c r="I51" s="176">
        <v>6000000</v>
      </c>
      <c r="J51" s="94">
        <f>I51/F51</f>
        <v>1.9132653061224489</v>
      </c>
      <c r="K51" s="176">
        <v>9000000</v>
      </c>
      <c r="L51" s="94">
        <f>K51/F51</f>
        <v>2.8698979591836733</v>
      </c>
      <c r="M51" s="93"/>
      <c r="N51" s="94"/>
    </row>
    <row r="52" spans="1:14" ht="38.25" x14ac:dyDescent="0.25">
      <c r="A52" s="90">
        <v>5</v>
      </c>
      <c r="B52" s="95" t="s">
        <v>315</v>
      </c>
      <c r="C52" s="122"/>
      <c r="D52" s="123"/>
      <c r="E52" s="120"/>
      <c r="F52" s="125"/>
      <c r="G52" s="90">
        <v>5</v>
      </c>
      <c r="H52" s="121" t="s">
        <v>427</v>
      </c>
      <c r="I52" s="180">
        <v>7000000</v>
      </c>
      <c r="J52" s="124">
        <f>I52/F54</f>
        <v>1.2953367875647668</v>
      </c>
      <c r="K52" s="180">
        <v>11000000</v>
      </c>
      <c r="L52" s="124">
        <f>K52/F54</f>
        <v>2.0355292376017764</v>
      </c>
      <c r="M52" s="126"/>
      <c r="N52" s="124"/>
    </row>
    <row r="53" spans="1:14" ht="57.75" customHeight="1" x14ac:dyDescent="0.25">
      <c r="A53" s="90"/>
      <c r="B53" s="152" t="s">
        <v>428</v>
      </c>
      <c r="C53" s="122"/>
      <c r="D53" s="123"/>
      <c r="E53" s="120"/>
      <c r="F53" s="125"/>
      <c r="G53" s="90">
        <v>6</v>
      </c>
      <c r="H53" s="121" t="s">
        <v>429</v>
      </c>
      <c r="I53" s="180">
        <v>8000000</v>
      </c>
      <c r="J53" s="124">
        <f>I53/F55</f>
        <v>1.2953367875647668</v>
      </c>
      <c r="K53" s="180">
        <v>12000000</v>
      </c>
      <c r="L53" s="124">
        <f>K53/F55</f>
        <v>1.9430051813471503</v>
      </c>
      <c r="M53" s="126"/>
      <c r="N53" s="124"/>
    </row>
    <row r="54" spans="1:14" ht="38.25" x14ac:dyDescent="0.25">
      <c r="A54" s="153" t="s">
        <v>214</v>
      </c>
      <c r="B54" s="154" t="s">
        <v>316</v>
      </c>
      <c r="C54" s="61">
        <v>1</v>
      </c>
      <c r="D54" s="103">
        <v>3860000</v>
      </c>
      <c r="E54" s="62">
        <v>1.4</v>
      </c>
      <c r="F54" s="63">
        <f t="shared" si="0"/>
        <v>5404000</v>
      </c>
      <c r="G54" s="155"/>
      <c r="H54" s="156"/>
      <c r="I54" s="176"/>
      <c r="J54" s="94"/>
      <c r="K54" s="176"/>
      <c r="L54" s="94"/>
      <c r="M54" s="93"/>
      <c r="N54" s="94"/>
    </row>
    <row r="55" spans="1:14" ht="38.25" x14ac:dyDescent="0.25">
      <c r="A55" s="153" t="s">
        <v>214</v>
      </c>
      <c r="B55" s="154" t="s">
        <v>317</v>
      </c>
      <c r="C55" s="61">
        <v>1</v>
      </c>
      <c r="D55" s="103">
        <v>3860000</v>
      </c>
      <c r="E55" s="62">
        <v>1.6</v>
      </c>
      <c r="F55" s="63">
        <f t="shared" si="0"/>
        <v>6176000</v>
      </c>
      <c r="G55" s="155"/>
      <c r="H55" s="156"/>
      <c r="I55" s="176"/>
      <c r="J55" s="94"/>
      <c r="K55" s="176"/>
      <c r="L55" s="94"/>
      <c r="M55" s="93"/>
      <c r="N55" s="94"/>
    </row>
    <row r="56" spans="1:14" x14ac:dyDescent="0.25">
      <c r="A56" s="88" t="s">
        <v>179</v>
      </c>
      <c r="B56" s="89" t="s">
        <v>183</v>
      </c>
      <c r="C56" s="61"/>
      <c r="D56" s="103"/>
      <c r="E56" s="90"/>
      <c r="F56" s="63"/>
      <c r="G56" s="88" t="s">
        <v>373</v>
      </c>
      <c r="H56" s="92" t="s">
        <v>183</v>
      </c>
      <c r="I56" s="176"/>
      <c r="J56" s="94"/>
      <c r="K56" s="176"/>
      <c r="L56" s="94"/>
      <c r="M56" s="93"/>
      <c r="N56" s="94"/>
    </row>
    <row r="57" spans="1:14" ht="25.5" x14ac:dyDescent="0.25">
      <c r="A57" s="90">
        <v>1</v>
      </c>
      <c r="B57" s="95" t="s">
        <v>303</v>
      </c>
      <c r="C57" s="61">
        <v>1</v>
      </c>
      <c r="D57" s="103">
        <v>720000</v>
      </c>
      <c r="E57" s="96">
        <v>1.2</v>
      </c>
      <c r="F57" s="63">
        <f t="shared" si="0"/>
        <v>864000</v>
      </c>
      <c r="G57" s="90">
        <v>1</v>
      </c>
      <c r="H57" s="97" t="s">
        <v>430</v>
      </c>
      <c r="I57" s="176">
        <v>1500000</v>
      </c>
      <c r="J57" s="94">
        <f>I57/F57</f>
        <v>1.7361111111111112</v>
      </c>
      <c r="K57" s="176">
        <v>2000000</v>
      </c>
      <c r="L57" s="94">
        <f>K57/F57</f>
        <v>2.3148148148148149</v>
      </c>
      <c r="M57" s="93"/>
      <c r="N57" s="94"/>
    </row>
    <row r="58" spans="1:14" x14ac:dyDescent="0.25">
      <c r="A58" s="88" t="s">
        <v>187</v>
      </c>
      <c r="B58" s="89" t="s">
        <v>15</v>
      </c>
      <c r="C58" s="61"/>
      <c r="D58" s="103"/>
      <c r="E58" s="90"/>
      <c r="F58" s="63"/>
      <c r="G58" s="88" t="s">
        <v>374</v>
      </c>
      <c r="H58" s="92" t="s">
        <v>15</v>
      </c>
      <c r="I58" s="176"/>
      <c r="J58" s="94"/>
      <c r="K58" s="176"/>
      <c r="L58" s="94"/>
      <c r="M58" s="93"/>
      <c r="N58" s="94"/>
    </row>
    <row r="59" spans="1:14" ht="25.5" x14ac:dyDescent="0.25">
      <c r="A59" s="90">
        <v>1</v>
      </c>
      <c r="B59" s="95" t="s">
        <v>245</v>
      </c>
      <c r="C59" s="61">
        <v>1</v>
      </c>
      <c r="D59" s="103">
        <v>650000</v>
      </c>
      <c r="E59" s="96">
        <v>1.5</v>
      </c>
      <c r="F59" s="63">
        <f t="shared" si="0"/>
        <v>975000</v>
      </c>
      <c r="G59" s="90">
        <v>1</v>
      </c>
      <c r="H59" s="97" t="s">
        <v>245</v>
      </c>
      <c r="I59" s="176">
        <v>2000000</v>
      </c>
      <c r="J59" s="94">
        <f>I59/F59</f>
        <v>2.0512820512820511</v>
      </c>
      <c r="K59" s="176">
        <v>2500000</v>
      </c>
      <c r="L59" s="94">
        <f>K59/F59</f>
        <v>2.5641025641025643</v>
      </c>
      <c r="M59" s="93"/>
      <c r="N59" s="94"/>
    </row>
    <row r="60" spans="1:14" ht="38.25" x14ac:dyDescent="0.25">
      <c r="A60" s="90">
        <v>2</v>
      </c>
      <c r="B60" s="95" t="s">
        <v>276</v>
      </c>
      <c r="C60" s="61">
        <v>1</v>
      </c>
      <c r="D60" s="103">
        <v>650000</v>
      </c>
      <c r="E60" s="96">
        <v>1.5</v>
      </c>
      <c r="F60" s="63">
        <f t="shared" si="0"/>
        <v>975000</v>
      </c>
      <c r="G60" s="90">
        <v>2</v>
      </c>
      <c r="H60" s="97" t="s">
        <v>431</v>
      </c>
      <c r="I60" s="176">
        <v>2000000</v>
      </c>
      <c r="J60" s="94">
        <f>I60/F60</f>
        <v>2.0512820512820511</v>
      </c>
      <c r="K60" s="176">
        <v>2500000</v>
      </c>
      <c r="L60" s="94">
        <f>K60/F60</f>
        <v>2.5641025641025643</v>
      </c>
      <c r="M60" s="93"/>
      <c r="N60" s="94"/>
    </row>
    <row r="61" spans="1:14" x14ac:dyDescent="0.25">
      <c r="A61" s="90">
        <v>3</v>
      </c>
      <c r="B61" s="95" t="s">
        <v>184</v>
      </c>
      <c r="C61" s="61">
        <v>1</v>
      </c>
      <c r="D61" s="103">
        <v>390000</v>
      </c>
      <c r="E61" s="96">
        <v>1.5</v>
      </c>
      <c r="F61" s="63">
        <f t="shared" si="0"/>
        <v>585000</v>
      </c>
      <c r="G61" s="90">
        <v>3</v>
      </c>
      <c r="H61" s="97" t="s">
        <v>184</v>
      </c>
      <c r="I61" s="176">
        <v>1000000</v>
      </c>
      <c r="J61" s="94">
        <f>I61/F61</f>
        <v>1.7094017094017093</v>
      </c>
      <c r="K61" s="176">
        <v>1500000</v>
      </c>
      <c r="L61" s="94">
        <f>K61/F61</f>
        <v>2.5641025641025643</v>
      </c>
      <c r="M61" s="93"/>
      <c r="N61" s="94"/>
    </row>
    <row r="62" spans="1:14" s="102" customFormat="1" x14ac:dyDescent="0.25">
      <c r="A62" s="88">
        <v>4</v>
      </c>
      <c r="B62" s="89" t="s">
        <v>332</v>
      </c>
      <c r="C62" s="60"/>
      <c r="D62" s="104"/>
      <c r="E62" s="88"/>
      <c r="F62" s="98"/>
      <c r="G62" s="88" t="s">
        <v>375</v>
      </c>
      <c r="H62" s="92" t="s">
        <v>496</v>
      </c>
      <c r="I62" s="177"/>
      <c r="J62" s="101"/>
      <c r="K62" s="177"/>
      <c r="L62" s="101"/>
      <c r="M62" s="100"/>
      <c r="N62" s="101"/>
    </row>
    <row r="63" spans="1:14" ht="25.5" x14ac:dyDescent="0.25">
      <c r="A63" s="90" t="s">
        <v>347</v>
      </c>
      <c r="B63" s="95" t="s">
        <v>334</v>
      </c>
      <c r="C63" s="61">
        <v>1</v>
      </c>
      <c r="D63" s="103">
        <v>360000</v>
      </c>
      <c r="E63" s="96">
        <v>2</v>
      </c>
      <c r="F63" s="63">
        <f t="shared" si="0"/>
        <v>720000</v>
      </c>
      <c r="G63" s="90">
        <v>1</v>
      </c>
      <c r="H63" s="97" t="s">
        <v>433</v>
      </c>
      <c r="I63" s="176">
        <v>1500000</v>
      </c>
      <c r="J63" s="94">
        <f>I63/F63</f>
        <v>2.0833333333333335</v>
      </c>
      <c r="K63" s="176">
        <v>2000000</v>
      </c>
      <c r="L63" s="94">
        <f>K63/F63</f>
        <v>2.7777777777777777</v>
      </c>
      <c r="M63" s="93"/>
      <c r="N63" s="94"/>
    </row>
    <row r="64" spans="1:14" ht="38.25" x14ac:dyDescent="0.25">
      <c r="A64" s="90" t="s">
        <v>347</v>
      </c>
      <c r="B64" s="95" t="s">
        <v>331</v>
      </c>
      <c r="C64" s="61">
        <v>1</v>
      </c>
      <c r="D64" s="103">
        <v>300000</v>
      </c>
      <c r="E64" s="62">
        <v>1.2</v>
      </c>
      <c r="F64" s="63">
        <f t="shared" si="0"/>
        <v>360000</v>
      </c>
      <c r="G64" s="90">
        <v>2</v>
      </c>
      <c r="H64" s="97" t="s">
        <v>432</v>
      </c>
      <c r="I64" s="176">
        <v>700000</v>
      </c>
      <c r="J64" s="94">
        <f>I64/F64</f>
        <v>1.9444444444444444</v>
      </c>
      <c r="K64" s="176">
        <v>1000000</v>
      </c>
      <c r="L64" s="94">
        <f>K64/F64</f>
        <v>2.7777777777777777</v>
      </c>
      <c r="M64" s="93"/>
      <c r="N64" s="94"/>
    </row>
    <row r="65" spans="1:14" s="102" customFormat="1" x14ac:dyDescent="0.25">
      <c r="A65" s="88">
        <v>5</v>
      </c>
      <c r="B65" s="89" t="s">
        <v>185</v>
      </c>
      <c r="C65" s="60"/>
      <c r="D65" s="104"/>
      <c r="E65" s="88"/>
      <c r="F65" s="98"/>
      <c r="G65" s="88" t="s">
        <v>376</v>
      </c>
      <c r="H65" s="92" t="s">
        <v>435</v>
      </c>
      <c r="I65" s="177"/>
      <c r="J65" s="101"/>
      <c r="K65" s="177"/>
      <c r="L65" s="101"/>
      <c r="M65" s="100"/>
      <c r="N65" s="101"/>
    </row>
    <row r="66" spans="1:14" ht="25.5" x14ac:dyDescent="0.25">
      <c r="A66" s="90" t="s">
        <v>347</v>
      </c>
      <c r="B66" s="95" t="s">
        <v>335</v>
      </c>
      <c r="C66" s="61">
        <v>1</v>
      </c>
      <c r="D66" s="103">
        <v>300000</v>
      </c>
      <c r="E66" s="96">
        <v>2</v>
      </c>
      <c r="F66" s="63">
        <f t="shared" si="0"/>
        <v>600000</v>
      </c>
      <c r="G66" s="90">
        <v>1</v>
      </c>
      <c r="H66" s="97" t="s">
        <v>434</v>
      </c>
      <c r="I66" s="176">
        <v>1200000</v>
      </c>
      <c r="J66" s="94">
        <f>I66/F66</f>
        <v>2</v>
      </c>
      <c r="K66" s="176">
        <v>1800000</v>
      </c>
      <c r="L66" s="94">
        <f>K66/F66</f>
        <v>3</v>
      </c>
      <c r="M66" s="93"/>
      <c r="N66" s="94"/>
    </row>
    <row r="67" spans="1:14" ht="38.25" x14ac:dyDescent="0.25">
      <c r="A67" s="90" t="s">
        <v>347</v>
      </c>
      <c r="B67" s="95" t="s">
        <v>333</v>
      </c>
      <c r="C67" s="61">
        <v>1</v>
      </c>
      <c r="D67" s="157">
        <v>250000</v>
      </c>
      <c r="E67" s="62">
        <v>1.2</v>
      </c>
      <c r="F67" s="63">
        <f t="shared" si="0"/>
        <v>300000</v>
      </c>
      <c r="G67" s="90">
        <v>2</v>
      </c>
      <c r="H67" s="97" t="s">
        <v>436</v>
      </c>
      <c r="I67" s="176">
        <v>700000</v>
      </c>
      <c r="J67" s="94">
        <f>I67/F67</f>
        <v>2.3333333333333335</v>
      </c>
      <c r="K67" s="176">
        <v>1000000</v>
      </c>
      <c r="L67" s="94">
        <f>K67/F67</f>
        <v>3.3333333333333335</v>
      </c>
      <c r="M67" s="93"/>
      <c r="N67" s="94"/>
    </row>
    <row r="68" spans="1:14" s="102" customFormat="1" x14ac:dyDescent="0.25">
      <c r="A68" s="88"/>
      <c r="B68" s="89"/>
      <c r="C68" s="60"/>
      <c r="D68" s="158"/>
      <c r="E68" s="64"/>
      <c r="F68" s="98"/>
      <c r="G68" s="88" t="s">
        <v>377</v>
      </c>
      <c r="H68" s="92" t="s">
        <v>437</v>
      </c>
      <c r="I68" s="177"/>
      <c r="J68" s="101"/>
      <c r="K68" s="177"/>
      <c r="L68" s="101"/>
      <c r="M68" s="100"/>
      <c r="N68" s="101"/>
    </row>
    <row r="69" spans="1:14" ht="25.5" x14ac:dyDescent="0.25">
      <c r="A69" s="90">
        <v>6</v>
      </c>
      <c r="B69" s="95" t="s">
        <v>336</v>
      </c>
      <c r="C69" s="61">
        <v>1</v>
      </c>
      <c r="D69" s="103">
        <v>205000</v>
      </c>
      <c r="E69" s="96">
        <v>2.6</v>
      </c>
      <c r="F69" s="63">
        <f t="shared" si="0"/>
        <v>533000</v>
      </c>
      <c r="G69" s="90">
        <v>1</v>
      </c>
      <c r="H69" s="97" t="s">
        <v>336</v>
      </c>
      <c r="I69" s="176">
        <v>1000000</v>
      </c>
      <c r="J69" s="94">
        <f>I69/F69</f>
        <v>1.876172607879925</v>
      </c>
      <c r="K69" s="176">
        <v>1500000</v>
      </c>
      <c r="L69" s="94">
        <f>K69/F69</f>
        <v>2.8142589118198873</v>
      </c>
      <c r="M69" s="93"/>
      <c r="N69" s="94"/>
    </row>
    <row r="70" spans="1:14" ht="38.25" x14ac:dyDescent="0.25">
      <c r="A70" s="90">
        <v>7</v>
      </c>
      <c r="B70" s="95" t="s">
        <v>337</v>
      </c>
      <c r="C70" s="61">
        <v>1</v>
      </c>
      <c r="D70" s="103">
        <v>180000</v>
      </c>
      <c r="E70" s="62">
        <v>1.4</v>
      </c>
      <c r="F70" s="63">
        <f t="shared" si="0"/>
        <v>251999.99999999997</v>
      </c>
      <c r="G70" s="90">
        <v>2</v>
      </c>
      <c r="H70" s="97" t="s">
        <v>337</v>
      </c>
      <c r="I70" s="176">
        <v>500000</v>
      </c>
      <c r="J70" s="94">
        <f>I70/F70</f>
        <v>1.9841269841269844</v>
      </c>
      <c r="K70" s="176">
        <v>800000</v>
      </c>
      <c r="L70" s="94">
        <f>K70/F70</f>
        <v>3.1746031746031749</v>
      </c>
      <c r="M70" s="93"/>
      <c r="N70" s="94"/>
    </row>
    <row r="71" spans="1:14" s="102" customFormat="1" x14ac:dyDescent="0.25">
      <c r="A71" s="88"/>
      <c r="B71" s="89"/>
      <c r="C71" s="60"/>
      <c r="D71" s="104"/>
      <c r="E71" s="64"/>
      <c r="F71" s="98"/>
      <c r="G71" s="88" t="s">
        <v>378</v>
      </c>
      <c r="H71" s="92" t="s">
        <v>100</v>
      </c>
      <c r="I71" s="177"/>
      <c r="J71" s="101"/>
      <c r="K71" s="177"/>
      <c r="L71" s="101"/>
      <c r="M71" s="100"/>
      <c r="N71" s="101"/>
    </row>
    <row r="72" spans="1:14" ht="33.75" customHeight="1" x14ac:dyDescent="0.25">
      <c r="A72" s="90">
        <v>8</v>
      </c>
      <c r="B72" s="95" t="s">
        <v>186</v>
      </c>
      <c r="C72" s="61"/>
      <c r="D72" s="103"/>
      <c r="E72" s="90"/>
      <c r="F72" s="63"/>
      <c r="G72" s="90"/>
      <c r="H72" s="112"/>
      <c r="I72" s="176"/>
      <c r="J72" s="94"/>
      <c r="K72" s="176"/>
      <c r="L72" s="94"/>
      <c r="M72" s="93"/>
      <c r="N72" s="94"/>
    </row>
    <row r="73" spans="1:14" x14ac:dyDescent="0.25">
      <c r="A73" s="90" t="s">
        <v>347</v>
      </c>
      <c r="B73" s="95" t="s">
        <v>350</v>
      </c>
      <c r="C73" s="61">
        <v>1</v>
      </c>
      <c r="D73" s="103">
        <v>205000</v>
      </c>
      <c r="E73" s="96">
        <v>2.6</v>
      </c>
      <c r="F73" s="63">
        <f t="shared" si="0"/>
        <v>533000</v>
      </c>
      <c r="G73" s="90">
        <v>1</v>
      </c>
      <c r="H73" s="97" t="s">
        <v>438</v>
      </c>
      <c r="I73" s="176">
        <v>1000000</v>
      </c>
      <c r="J73" s="94">
        <f>I73/F73</f>
        <v>1.876172607879925</v>
      </c>
      <c r="K73" s="176">
        <v>1500000</v>
      </c>
      <c r="L73" s="94">
        <f>K73/F73</f>
        <v>2.8142589118198873</v>
      </c>
      <c r="M73" s="93"/>
      <c r="N73" s="94"/>
    </row>
    <row r="74" spans="1:14" ht="38.25" x14ac:dyDescent="0.25">
      <c r="A74" s="90" t="s">
        <v>347</v>
      </c>
      <c r="B74" s="95" t="s">
        <v>351</v>
      </c>
      <c r="C74" s="61">
        <v>1</v>
      </c>
      <c r="D74" s="103">
        <v>205000</v>
      </c>
      <c r="E74" s="62">
        <v>1.4</v>
      </c>
      <c r="F74" s="63">
        <f t="shared" si="0"/>
        <v>287000</v>
      </c>
      <c r="G74" s="90">
        <v>2</v>
      </c>
      <c r="H74" s="97" t="s">
        <v>497</v>
      </c>
      <c r="I74" s="176">
        <v>500000</v>
      </c>
      <c r="J74" s="94">
        <f>I74/F74</f>
        <v>1.7421602787456445</v>
      </c>
      <c r="K74" s="176">
        <v>800000</v>
      </c>
      <c r="L74" s="94">
        <f>K74/F74</f>
        <v>2.7874564459930316</v>
      </c>
      <c r="M74" s="93"/>
      <c r="N74" s="94"/>
    </row>
    <row r="75" spans="1:14" ht="25.5" x14ac:dyDescent="0.25">
      <c r="A75" s="90">
        <v>9</v>
      </c>
      <c r="B75" s="95" t="s">
        <v>339</v>
      </c>
      <c r="C75" s="61">
        <v>1</v>
      </c>
      <c r="D75" s="103">
        <v>180000</v>
      </c>
      <c r="E75" s="62">
        <v>2.6</v>
      </c>
      <c r="F75" s="63">
        <f t="shared" si="0"/>
        <v>468000</v>
      </c>
      <c r="G75" s="90">
        <v>3</v>
      </c>
      <c r="H75" s="97" t="s">
        <v>439</v>
      </c>
      <c r="I75" s="176">
        <v>800000</v>
      </c>
      <c r="J75" s="94">
        <f>I75/F75</f>
        <v>1.7094017094017093</v>
      </c>
      <c r="K75" s="176">
        <v>1300000</v>
      </c>
      <c r="L75" s="94">
        <f>K75/F75</f>
        <v>2.7777777777777777</v>
      </c>
      <c r="M75" s="93"/>
      <c r="N75" s="94"/>
    </row>
    <row r="76" spans="1:14" ht="38.25" x14ac:dyDescent="0.25">
      <c r="A76" s="90">
        <v>10</v>
      </c>
      <c r="B76" s="95" t="s">
        <v>338</v>
      </c>
      <c r="C76" s="61">
        <v>1</v>
      </c>
      <c r="D76" s="103">
        <v>144000</v>
      </c>
      <c r="E76" s="62">
        <v>1.4</v>
      </c>
      <c r="F76" s="63">
        <f t="shared" si="0"/>
        <v>201600</v>
      </c>
      <c r="G76" s="90">
        <v>4</v>
      </c>
      <c r="H76" s="97" t="s">
        <v>440</v>
      </c>
      <c r="I76" s="176">
        <v>400000</v>
      </c>
      <c r="J76" s="94">
        <f>I76/F76</f>
        <v>1.9841269841269842</v>
      </c>
      <c r="K76" s="176">
        <v>700000</v>
      </c>
      <c r="L76" s="94">
        <f>K76/F76</f>
        <v>3.4722222222222223</v>
      </c>
      <c r="M76" s="93"/>
      <c r="N76" s="94"/>
    </row>
    <row r="77" spans="1:14" s="102" customFormat="1" x14ac:dyDescent="0.25">
      <c r="A77" s="88"/>
      <c r="B77" s="89" t="s">
        <v>441</v>
      </c>
      <c r="C77" s="60"/>
      <c r="D77" s="104"/>
      <c r="E77" s="64"/>
      <c r="F77" s="98"/>
      <c r="G77" s="88" t="s">
        <v>374</v>
      </c>
      <c r="H77" s="92" t="s">
        <v>15</v>
      </c>
      <c r="I77" s="177"/>
      <c r="J77" s="101"/>
      <c r="K77" s="177"/>
      <c r="L77" s="101"/>
      <c r="M77" s="100"/>
      <c r="N77" s="101"/>
    </row>
    <row r="78" spans="1:14" ht="38.25" x14ac:dyDescent="0.25">
      <c r="A78" s="90">
        <v>11</v>
      </c>
      <c r="B78" s="95" t="s">
        <v>285</v>
      </c>
      <c r="C78" s="61">
        <v>1</v>
      </c>
      <c r="D78" s="103">
        <v>916000</v>
      </c>
      <c r="E78" s="96">
        <v>1.4</v>
      </c>
      <c r="F78" s="63">
        <f t="shared" si="0"/>
        <v>1282400</v>
      </c>
      <c r="G78" s="90">
        <v>4</v>
      </c>
      <c r="H78" s="97" t="s">
        <v>285</v>
      </c>
      <c r="I78" s="176">
        <v>2500000</v>
      </c>
      <c r="J78" s="94">
        <f>I78/F78</f>
        <v>1.9494697442295696</v>
      </c>
      <c r="K78" s="176">
        <v>4000000</v>
      </c>
      <c r="L78" s="94">
        <f>K78/F78</f>
        <v>3.1191515907673111</v>
      </c>
      <c r="M78" s="93"/>
      <c r="N78" s="94"/>
    </row>
    <row r="79" spans="1:14" ht="25.5" x14ac:dyDescent="0.25">
      <c r="A79" s="90">
        <v>12</v>
      </c>
      <c r="B79" s="95" t="s">
        <v>271</v>
      </c>
      <c r="C79" s="61">
        <v>1</v>
      </c>
      <c r="D79" s="103">
        <v>700000</v>
      </c>
      <c r="E79" s="96">
        <v>1.1000000000000001</v>
      </c>
      <c r="F79" s="63">
        <f t="shared" si="0"/>
        <v>770000.00000000012</v>
      </c>
      <c r="G79" s="90">
        <v>5</v>
      </c>
      <c r="H79" s="97" t="s">
        <v>442</v>
      </c>
      <c r="I79" s="176">
        <v>1500000</v>
      </c>
      <c r="J79" s="94">
        <f>I79/F79</f>
        <v>1.9480519480519478</v>
      </c>
      <c r="K79" s="176">
        <v>2000000</v>
      </c>
      <c r="L79" s="94">
        <f>K79/F79</f>
        <v>2.5974025974025969</v>
      </c>
      <c r="M79" s="93"/>
      <c r="N79" s="94"/>
    </row>
    <row r="80" spans="1:14" x14ac:dyDescent="0.25">
      <c r="A80" s="90">
        <v>13</v>
      </c>
      <c r="B80" s="95" t="s">
        <v>272</v>
      </c>
      <c r="C80" s="61">
        <v>1</v>
      </c>
      <c r="D80" s="103">
        <v>650000</v>
      </c>
      <c r="E80" s="96">
        <v>1.2</v>
      </c>
      <c r="F80" s="63">
        <f t="shared" si="0"/>
        <v>780000</v>
      </c>
      <c r="G80" s="90">
        <v>6</v>
      </c>
      <c r="H80" s="97" t="s">
        <v>272</v>
      </c>
      <c r="I80" s="176">
        <v>1500000</v>
      </c>
      <c r="J80" s="94">
        <f>I80/F80</f>
        <v>1.9230769230769231</v>
      </c>
      <c r="K80" s="176">
        <v>2000000</v>
      </c>
      <c r="L80" s="94">
        <f>K80/F80</f>
        <v>2.5641025641025643</v>
      </c>
      <c r="M80" s="93"/>
      <c r="N80" s="94"/>
    </row>
    <row r="81" spans="1:14" ht="25.5" x14ac:dyDescent="0.25">
      <c r="A81" s="90">
        <v>14</v>
      </c>
      <c r="B81" s="95" t="s">
        <v>306</v>
      </c>
      <c r="C81" s="61">
        <v>1</v>
      </c>
      <c r="D81" s="103">
        <v>600000</v>
      </c>
      <c r="E81" s="96">
        <v>1.2</v>
      </c>
      <c r="F81" s="63">
        <f t="shared" si="0"/>
        <v>720000</v>
      </c>
      <c r="G81" s="90">
        <v>7</v>
      </c>
      <c r="H81" s="97" t="s">
        <v>443</v>
      </c>
      <c r="I81" s="176">
        <v>1200000</v>
      </c>
      <c r="J81" s="94">
        <f>I81/F81</f>
        <v>1.6666666666666667</v>
      </c>
      <c r="K81" s="176">
        <v>1800000</v>
      </c>
      <c r="L81" s="94">
        <f>K81/F81</f>
        <v>2.5</v>
      </c>
      <c r="M81" s="93"/>
      <c r="N81" s="94"/>
    </row>
    <row r="82" spans="1:14" x14ac:dyDescent="0.25">
      <c r="A82" s="88" t="s">
        <v>192</v>
      </c>
      <c r="B82" s="89" t="s">
        <v>188</v>
      </c>
      <c r="C82" s="61"/>
      <c r="D82" s="103"/>
      <c r="E82" s="96"/>
      <c r="F82" s="63"/>
      <c r="G82" s="88" t="s">
        <v>379</v>
      </c>
      <c r="H82" s="92" t="s">
        <v>188</v>
      </c>
      <c r="I82" s="176"/>
      <c r="J82" s="94"/>
      <c r="K82" s="176"/>
      <c r="L82" s="94"/>
      <c r="M82" s="93"/>
      <c r="N82" s="94"/>
    </row>
    <row r="83" spans="1:14" ht="25.5" x14ac:dyDescent="0.25">
      <c r="A83" s="90">
        <v>1</v>
      </c>
      <c r="B83" s="95" t="s">
        <v>189</v>
      </c>
      <c r="C83" s="61">
        <v>1</v>
      </c>
      <c r="D83" s="103">
        <v>1300000</v>
      </c>
      <c r="E83" s="96">
        <v>1.2</v>
      </c>
      <c r="F83" s="63">
        <f t="shared" si="0"/>
        <v>1560000</v>
      </c>
      <c r="G83" s="90">
        <v>1</v>
      </c>
      <c r="H83" s="97" t="s">
        <v>444</v>
      </c>
      <c r="I83" s="176">
        <v>4000000</v>
      </c>
      <c r="J83" s="94">
        <f>I83/F83</f>
        <v>2.5641025641025643</v>
      </c>
      <c r="K83" s="176">
        <v>6000000</v>
      </c>
      <c r="L83" s="94">
        <f>K83/F83</f>
        <v>3.8461538461538463</v>
      </c>
      <c r="M83" s="93"/>
      <c r="N83" s="94"/>
    </row>
    <row r="84" spans="1:14" ht="25.5" x14ac:dyDescent="0.25">
      <c r="A84" s="90">
        <v>2</v>
      </c>
      <c r="B84" s="95" t="s">
        <v>190</v>
      </c>
      <c r="C84" s="61">
        <v>1</v>
      </c>
      <c r="D84" s="103">
        <v>1885000</v>
      </c>
      <c r="E84" s="96">
        <v>1.2</v>
      </c>
      <c r="F84" s="63">
        <f t="shared" si="0"/>
        <v>2262000</v>
      </c>
      <c r="G84" s="90">
        <v>2</v>
      </c>
      <c r="H84" s="97" t="s">
        <v>445</v>
      </c>
      <c r="I84" s="176">
        <v>5000000</v>
      </c>
      <c r="J84" s="94">
        <f>I84/F84</f>
        <v>2.2104332449160036</v>
      </c>
      <c r="K84" s="176">
        <v>7000000</v>
      </c>
      <c r="L84" s="94">
        <f>K84/F84</f>
        <v>3.094606542882405</v>
      </c>
      <c r="M84" s="93"/>
      <c r="N84" s="94"/>
    </row>
    <row r="85" spans="1:14" ht="51.75" customHeight="1" x14ac:dyDescent="0.25">
      <c r="A85" s="90">
        <v>3</v>
      </c>
      <c r="B85" s="95" t="s">
        <v>191</v>
      </c>
      <c r="C85" s="61">
        <v>1</v>
      </c>
      <c r="D85" s="103">
        <v>1040000</v>
      </c>
      <c r="E85" s="96">
        <v>1.2</v>
      </c>
      <c r="F85" s="63">
        <f t="shared" si="0"/>
        <v>1248000</v>
      </c>
      <c r="G85" s="90">
        <v>3</v>
      </c>
      <c r="H85" s="97" t="s">
        <v>446</v>
      </c>
      <c r="I85" s="176">
        <v>3000000</v>
      </c>
      <c r="J85" s="94">
        <f>I85/F85</f>
        <v>2.4038461538461537</v>
      </c>
      <c r="K85" s="176">
        <v>5000000</v>
      </c>
      <c r="L85" s="94">
        <f>K85/F85</f>
        <v>4.0064102564102564</v>
      </c>
      <c r="M85" s="93"/>
      <c r="N85" s="94"/>
    </row>
    <row r="86" spans="1:14" x14ac:dyDescent="0.25">
      <c r="A86" s="88" t="s">
        <v>327</v>
      </c>
      <c r="B86" s="89" t="s">
        <v>193</v>
      </c>
      <c r="C86" s="61"/>
      <c r="D86" s="103"/>
      <c r="E86" s="96"/>
      <c r="F86" s="63"/>
      <c r="G86" s="88" t="s">
        <v>380</v>
      </c>
      <c r="H86" s="92" t="s">
        <v>193</v>
      </c>
      <c r="I86" s="176"/>
      <c r="J86" s="94"/>
      <c r="K86" s="176"/>
      <c r="L86" s="94"/>
      <c r="M86" s="93"/>
      <c r="N86" s="94"/>
    </row>
    <row r="87" spans="1:14" ht="16.5" customHeight="1" x14ac:dyDescent="0.25">
      <c r="A87" s="90"/>
      <c r="B87" s="95" t="s">
        <v>194</v>
      </c>
      <c r="C87" s="90"/>
      <c r="D87" s="91"/>
      <c r="E87" s="96"/>
      <c r="F87" s="63"/>
      <c r="G87" s="90"/>
      <c r="H87" s="112"/>
      <c r="I87" s="176"/>
      <c r="J87" s="94"/>
      <c r="K87" s="176"/>
      <c r="L87" s="94"/>
      <c r="M87" s="93"/>
      <c r="N87" s="94"/>
    </row>
    <row r="88" spans="1:14" ht="38.25" x14ac:dyDescent="0.25">
      <c r="A88" s="90"/>
      <c r="B88" s="159" t="s">
        <v>357</v>
      </c>
      <c r="C88" s="61">
        <v>1</v>
      </c>
      <c r="D88" s="103">
        <v>650000</v>
      </c>
      <c r="E88" s="96">
        <v>2.1</v>
      </c>
      <c r="F88" s="63">
        <f t="shared" si="0"/>
        <v>1365000</v>
      </c>
      <c r="G88" s="160">
        <v>1</v>
      </c>
      <c r="H88" s="161" t="s">
        <v>447</v>
      </c>
      <c r="I88" s="176">
        <v>1500000</v>
      </c>
      <c r="J88" s="94">
        <f>I88/F88</f>
        <v>1.098901098901099</v>
      </c>
      <c r="K88" s="176">
        <v>2000000</v>
      </c>
      <c r="L88" s="94">
        <f>K88/F88</f>
        <v>1.4652014652014651</v>
      </c>
      <c r="M88" s="93"/>
      <c r="N88" s="94"/>
    </row>
    <row r="89" spans="1:14" ht="38.25" x14ac:dyDescent="0.25">
      <c r="A89" s="90"/>
      <c r="B89" s="159" t="s">
        <v>358</v>
      </c>
      <c r="C89" s="61">
        <v>1</v>
      </c>
      <c r="D89" s="103">
        <v>650000</v>
      </c>
      <c r="E89" s="96">
        <v>1.2</v>
      </c>
      <c r="F89" s="63">
        <f t="shared" si="0"/>
        <v>780000</v>
      </c>
      <c r="G89" s="160">
        <v>2</v>
      </c>
      <c r="H89" s="161" t="s">
        <v>448</v>
      </c>
      <c r="I89" s="176">
        <v>1000000</v>
      </c>
      <c r="J89" s="94"/>
      <c r="K89" s="176">
        <v>1500000</v>
      </c>
      <c r="L89" s="94">
        <f>K89/F89</f>
        <v>1.9230769230769231</v>
      </c>
      <c r="M89" s="93"/>
      <c r="N89" s="94"/>
    </row>
    <row r="90" spans="1:14" x14ac:dyDescent="0.25">
      <c r="A90" s="88" t="s">
        <v>328</v>
      </c>
      <c r="B90" s="89" t="s">
        <v>329</v>
      </c>
      <c r="C90" s="90"/>
      <c r="D90" s="91"/>
      <c r="E90" s="96"/>
      <c r="F90" s="63"/>
      <c r="G90" s="88" t="s">
        <v>449</v>
      </c>
      <c r="H90" s="92" t="s">
        <v>329</v>
      </c>
      <c r="I90" s="176"/>
      <c r="J90" s="94"/>
      <c r="K90" s="176"/>
      <c r="L90" s="94"/>
      <c r="M90" s="93"/>
      <c r="N90" s="94"/>
    </row>
    <row r="91" spans="1:14" ht="13.5" x14ac:dyDescent="0.25">
      <c r="A91" s="162" t="s">
        <v>347</v>
      </c>
      <c r="B91" s="95" t="s">
        <v>330</v>
      </c>
      <c r="C91" s="61">
        <v>1</v>
      </c>
      <c r="D91" s="103">
        <v>1400000</v>
      </c>
      <c r="E91" s="62">
        <v>1.1000000000000001</v>
      </c>
      <c r="F91" s="63">
        <f t="shared" ref="F91" si="4">D91*E91</f>
        <v>1540000.0000000002</v>
      </c>
      <c r="G91" s="90">
        <v>1</v>
      </c>
      <c r="H91" s="97" t="s">
        <v>330</v>
      </c>
      <c r="I91" s="176">
        <v>2500000</v>
      </c>
      <c r="J91" s="94">
        <f>I91/F91</f>
        <v>1.6233766233766231</v>
      </c>
      <c r="K91" s="176">
        <v>4000000</v>
      </c>
      <c r="L91" s="94">
        <f>K91/F91</f>
        <v>2.5974025974025969</v>
      </c>
      <c r="M91" s="93"/>
      <c r="N91" s="94"/>
    </row>
    <row r="92" spans="1:14" s="127" customFormat="1" x14ac:dyDescent="0.25">
      <c r="A92" s="163"/>
      <c r="B92" s="164"/>
      <c r="C92" s="163"/>
      <c r="D92" s="165"/>
      <c r="E92" s="166"/>
      <c r="F92" s="165"/>
      <c r="G92" s="163"/>
      <c r="H92" s="164"/>
      <c r="I92" s="183"/>
      <c r="J92" s="168"/>
      <c r="K92" s="183"/>
      <c r="L92" s="168"/>
      <c r="M92" s="167"/>
      <c r="N92" s="168"/>
    </row>
    <row r="93" spans="1:14" s="127" customFormat="1" x14ac:dyDescent="0.25">
      <c r="A93" s="166"/>
      <c r="C93" s="166"/>
      <c r="D93" s="169"/>
      <c r="E93" s="166"/>
      <c r="F93" s="169"/>
      <c r="G93" s="166" t="s">
        <v>450</v>
      </c>
      <c r="H93" s="127" t="s">
        <v>451</v>
      </c>
      <c r="I93" s="183"/>
      <c r="J93" s="168"/>
      <c r="K93" s="183"/>
      <c r="L93" s="168"/>
      <c r="M93" s="167"/>
      <c r="N93" s="168"/>
    </row>
    <row r="94" spans="1:14" ht="25.5" x14ac:dyDescent="0.25">
      <c r="B94" s="75" t="s">
        <v>453</v>
      </c>
      <c r="G94" s="76">
        <v>1</v>
      </c>
      <c r="H94" s="78" t="s">
        <v>452</v>
      </c>
    </row>
    <row r="95" spans="1:14" ht="25.5" x14ac:dyDescent="0.25">
      <c r="G95" s="166" t="s">
        <v>454</v>
      </c>
      <c r="H95" s="127" t="s">
        <v>455</v>
      </c>
    </row>
    <row r="96" spans="1:14" x14ac:dyDescent="0.25">
      <c r="B96" s="75" t="s">
        <v>456</v>
      </c>
      <c r="G96" s="76">
        <v>1</v>
      </c>
      <c r="H96" s="78" t="s">
        <v>457</v>
      </c>
    </row>
    <row r="97" spans="1:14" s="171" customFormat="1" x14ac:dyDescent="0.25">
      <c r="A97" s="170"/>
      <c r="C97" s="170"/>
      <c r="D97" s="172"/>
      <c r="E97" s="170"/>
      <c r="F97" s="172"/>
      <c r="G97" s="170"/>
      <c r="I97" s="184"/>
      <c r="J97" s="174"/>
      <c r="K97" s="184"/>
      <c r="L97" s="174"/>
      <c r="M97" s="173"/>
      <c r="N97" s="174"/>
    </row>
    <row r="98" spans="1:14" s="171" customFormat="1" x14ac:dyDescent="0.25">
      <c r="A98" s="170"/>
      <c r="C98" s="170"/>
      <c r="D98" s="172"/>
      <c r="E98" s="170"/>
      <c r="F98" s="172"/>
      <c r="G98" s="170"/>
      <c r="I98" s="184"/>
      <c r="J98" s="174"/>
      <c r="K98" s="184"/>
      <c r="L98" s="174"/>
      <c r="M98" s="173"/>
      <c r="N98" s="174"/>
    </row>
    <row r="99" spans="1:14" s="171" customFormat="1" x14ac:dyDescent="0.25">
      <c r="A99" s="170"/>
      <c r="C99" s="170"/>
      <c r="D99" s="172"/>
      <c r="E99" s="170"/>
      <c r="F99" s="172"/>
      <c r="G99" s="170"/>
      <c r="I99" s="184"/>
      <c r="J99" s="174"/>
      <c r="K99" s="184"/>
      <c r="L99" s="174"/>
      <c r="M99" s="173"/>
      <c r="N99" s="174"/>
    </row>
    <row r="100" spans="1:14" s="171" customFormat="1" x14ac:dyDescent="0.25">
      <c r="A100" s="170"/>
      <c r="C100" s="170"/>
      <c r="D100" s="172"/>
      <c r="E100" s="170"/>
      <c r="F100" s="172"/>
      <c r="G100" s="170"/>
      <c r="I100" s="184"/>
      <c r="J100" s="174"/>
      <c r="K100" s="184"/>
      <c r="L100" s="174"/>
      <c r="M100" s="173"/>
      <c r="N100" s="174"/>
    </row>
    <row r="101" spans="1:14" s="171" customFormat="1" x14ac:dyDescent="0.25">
      <c r="A101" s="170"/>
      <c r="C101" s="170"/>
      <c r="D101" s="172"/>
      <c r="E101" s="170"/>
      <c r="F101" s="172"/>
      <c r="G101" s="170"/>
      <c r="I101" s="184"/>
      <c r="J101" s="174"/>
      <c r="K101" s="184"/>
      <c r="L101" s="174"/>
      <c r="M101" s="173"/>
      <c r="N101" s="174"/>
    </row>
    <row r="102" spans="1:14" s="171" customFormat="1" x14ac:dyDescent="0.25">
      <c r="A102" s="170"/>
      <c r="C102" s="170"/>
      <c r="D102" s="172"/>
      <c r="E102" s="170"/>
      <c r="F102" s="172"/>
      <c r="G102" s="170"/>
      <c r="I102" s="184"/>
      <c r="J102" s="174"/>
      <c r="K102" s="184"/>
      <c r="L102" s="174"/>
      <c r="M102" s="173"/>
      <c r="N102" s="174"/>
    </row>
    <row r="103" spans="1:14" s="171" customFormat="1" x14ac:dyDescent="0.25">
      <c r="A103" s="170"/>
      <c r="C103" s="170"/>
      <c r="D103" s="172"/>
      <c r="E103" s="170"/>
      <c r="F103" s="172"/>
      <c r="G103" s="170"/>
      <c r="I103" s="184"/>
      <c r="J103" s="174"/>
      <c r="K103" s="184"/>
      <c r="L103" s="174"/>
      <c r="M103" s="173"/>
      <c r="N103" s="174"/>
    </row>
    <row r="104" spans="1:14" s="171" customFormat="1" x14ac:dyDescent="0.25">
      <c r="A104" s="170"/>
      <c r="C104" s="170"/>
      <c r="D104" s="172"/>
      <c r="E104" s="170"/>
      <c r="F104" s="172"/>
      <c r="G104" s="170"/>
      <c r="I104" s="184"/>
      <c r="J104" s="174"/>
      <c r="K104" s="184"/>
      <c r="L104" s="174"/>
      <c r="M104" s="173"/>
      <c r="N104" s="174"/>
    </row>
    <row r="105" spans="1:14" s="171" customFormat="1" x14ac:dyDescent="0.25">
      <c r="A105" s="170"/>
      <c r="C105" s="170"/>
      <c r="D105" s="172"/>
      <c r="E105" s="170"/>
      <c r="F105" s="172"/>
      <c r="G105" s="170"/>
      <c r="I105" s="184"/>
      <c r="J105" s="174"/>
      <c r="K105" s="184"/>
      <c r="L105" s="174"/>
      <c r="M105" s="173"/>
      <c r="N105" s="174"/>
    </row>
    <row r="106" spans="1:14" s="171" customFormat="1" x14ac:dyDescent="0.25">
      <c r="A106" s="170"/>
      <c r="C106" s="170"/>
      <c r="D106" s="172"/>
      <c r="E106" s="170"/>
      <c r="F106" s="172"/>
      <c r="G106" s="170"/>
      <c r="I106" s="184"/>
      <c r="J106" s="174"/>
      <c r="K106" s="184"/>
      <c r="L106" s="174"/>
      <c r="M106" s="173"/>
      <c r="N106" s="174"/>
    </row>
    <row r="107" spans="1:14" s="171" customFormat="1" x14ac:dyDescent="0.25">
      <c r="A107" s="170"/>
      <c r="C107" s="170"/>
      <c r="D107" s="172"/>
      <c r="E107" s="170"/>
      <c r="F107" s="172"/>
      <c r="G107" s="170"/>
      <c r="I107" s="184"/>
      <c r="J107" s="174"/>
      <c r="K107" s="184"/>
      <c r="L107" s="174"/>
      <c r="M107" s="173"/>
      <c r="N107" s="174"/>
    </row>
    <row r="108" spans="1:14" s="171" customFormat="1" x14ac:dyDescent="0.25">
      <c r="A108" s="170"/>
      <c r="C108" s="170"/>
      <c r="D108" s="172"/>
      <c r="E108" s="170"/>
      <c r="F108" s="172"/>
      <c r="G108" s="170"/>
      <c r="I108" s="184"/>
      <c r="J108" s="174"/>
      <c r="K108" s="184"/>
      <c r="L108" s="174"/>
      <c r="M108" s="173"/>
      <c r="N108" s="174"/>
    </row>
    <row r="109" spans="1:14" s="171" customFormat="1" x14ac:dyDescent="0.25">
      <c r="A109" s="170"/>
      <c r="C109" s="170"/>
      <c r="D109" s="172"/>
      <c r="E109" s="170"/>
      <c r="F109" s="172"/>
      <c r="G109" s="170"/>
      <c r="I109" s="184"/>
      <c r="J109" s="174"/>
      <c r="K109" s="184"/>
      <c r="L109" s="174"/>
      <c r="M109" s="173"/>
      <c r="N109" s="174"/>
    </row>
    <row r="110" spans="1:14" s="171" customFormat="1" x14ac:dyDescent="0.25">
      <c r="A110" s="170"/>
      <c r="C110" s="170"/>
      <c r="D110" s="172"/>
      <c r="E110" s="170"/>
      <c r="F110" s="172"/>
      <c r="G110" s="170"/>
      <c r="I110" s="184"/>
      <c r="J110" s="174"/>
      <c r="K110" s="184"/>
      <c r="L110" s="174"/>
      <c r="M110" s="173"/>
      <c r="N110" s="174"/>
    </row>
    <row r="111" spans="1:14" s="171" customFormat="1" x14ac:dyDescent="0.25">
      <c r="A111" s="170"/>
      <c r="C111" s="170"/>
      <c r="D111" s="172"/>
      <c r="E111" s="170"/>
      <c r="F111" s="172"/>
      <c r="G111" s="170"/>
      <c r="I111" s="184"/>
      <c r="J111" s="174"/>
      <c r="K111" s="184"/>
      <c r="L111" s="174"/>
      <c r="M111" s="173"/>
      <c r="N111" s="174"/>
    </row>
    <row r="112" spans="1:14" s="171" customFormat="1" x14ac:dyDescent="0.25">
      <c r="A112" s="170"/>
      <c r="C112" s="170"/>
      <c r="D112" s="172"/>
      <c r="E112" s="170"/>
      <c r="F112" s="172"/>
      <c r="G112" s="170"/>
      <c r="I112" s="184"/>
      <c r="J112" s="174"/>
      <c r="K112" s="184"/>
      <c r="L112" s="174"/>
      <c r="M112" s="173"/>
      <c r="N112" s="174"/>
    </row>
    <row r="113" spans="1:14" s="171" customFormat="1" x14ac:dyDescent="0.25">
      <c r="A113" s="170"/>
      <c r="C113" s="170"/>
      <c r="D113" s="172"/>
      <c r="E113" s="170"/>
      <c r="F113" s="172"/>
      <c r="G113" s="170"/>
      <c r="I113" s="184"/>
      <c r="J113" s="174"/>
      <c r="K113" s="184"/>
      <c r="L113" s="174"/>
      <c r="M113" s="173"/>
      <c r="N113" s="174"/>
    </row>
    <row r="114" spans="1:14" s="171" customFormat="1" x14ac:dyDescent="0.25">
      <c r="A114" s="170"/>
      <c r="C114" s="170"/>
      <c r="D114" s="172"/>
      <c r="E114" s="170"/>
      <c r="F114" s="172"/>
      <c r="G114" s="170"/>
      <c r="I114" s="184"/>
      <c r="J114" s="174"/>
      <c r="K114" s="184"/>
      <c r="L114" s="174"/>
      <c r="M114" s="173"/>
      <c r="N114" s="174"/>
    </row>
    <row r="115" spans="1:14" s="171" customFormat="1" x14ac:dyDescent="0.25">
      <c r="A115" s="170"/>
      <c r="C115" s="170"/>
      <c r="D115" s="172"/>
      <c r="E115" s="170"/>
      <c r="F115" s="172"/>
      <c r="G115" s="170"/>
      <c r="I115" s="184"/>
      <c r="J115" s="174"/>
      <c r="K115" s="184"/>
      <c r="L115" s="174"/>
      <c r="M115" s="173"/>
      <c r="N115" s="174"/>
    </row>
    <row r="116" spans="1:14" s="171" customFormat="1" x14ac:dyDescent="0.25">
      <c r="A116" s="170"/>
      <c r="C116" s="170"/>
      <c r="D116" s="172"/>
      <c r="E116" s="170"/>
      <c r="F116" s="172"/>
      <c r="G116" s="170"/>
      <c r="I116" s="184"/>
      <c r="J116" s="174"/>
      <c r="K116" s="184"/>
      <c r="L116" s="174"/>
      <c r="M116" s="173"/>
      <c r="N116" s="174"/>
    </row>
    <row r="117" spans="1:14" s="171" customFormat="1" x14ac:dyDescent="0.25">
      <c r="A117" s="170"/>
      <c r="C117" s="170"/>
      <c r="D117" s="172"/>
      <c r="E117" s="170"/>
      <c r="F117" s="172"/>
      <c r="G117" s="170"/>
      <c r="I117" s="184"/>
      <c r="J117" s="174"/>
      <c r="K117" s="184"/>
      <c r="L117" s="174"/>
      <c r="M117" s="173"/>
      <c r="N117" s="174"/>
    </row>
    <row r="118" spans="1:14" s="171" customFormat="1" x14ac:dyDescent="0.25">
      <c r="A118" s="170"/>
      <c r="C118" s="170"/>
      <c r="D118" s="172"/>
      <c r="E118" s="170"/>
      <c r="F118" s="172"/>
      <c r="G118" s="170"/>
      <c r="I118" s="184"/>
      <c r="J118" s="174"/>
      <c r="K118" s="184"/>
      <c r="L118" s="174"/>
      <c r="M118" s="173"/>
      <c r="N118" s="174"/>
    </row>
    <row r="119" spans="1:14" s="171" customFormat="1" x14ac:dyDescent="0.25">
      <c r="A119" s="170"/>
      <c r="C119" s="170"/>
      <c r="D119" s="172"/>
      <c r="E119" s="170"/>
      <c r="F119" s="172"/>
      <c r="G119" s="170"/>
      <c r="I119" s="184"/>
      <c r="J119" s="174"/>
      <c r="K119" s="184"/>
      <c r="L119" s="174"/>
      <c r="M119" s="173"/>
      <c r="N119" s="174"/>
    </row>
    <row r="120" spans="1:14" s="171" customFormat="1" x14ac:dyDescent="0.25">
      <c r="A120" s="170"/>
      <c r="C120" s="170"/>
      <c r="D120" s="172"/>
      <c r="E120" s="170"/>
      <c r="F120" s="172"/>
      <c r="G120" s="170"/>
      <c r="I120" s="184"/>
      <c r="J120" s="174"/>
      <c r="K120" s="184"/>
      <c r="L120" s="174"/>
      <c r="M120" s="173"/>
      <c r="N120" s="174"/>
    </row>
    <row r="121" spans="1:14" s="171" customFormat="1" x14ac:dyDescent="0.25">
      <c r="A121" s="170"/>
      <c r="C121" s="170"/>
      <c r="D121" s="172"/>
      <c r="E121" s="170"/>
      <c r="F121" s="172"/>
      <c r="G121" s="170"/>
      <c r="I121" s="184"/>
      <c r="J121" s="174"/>
      <c r="K121" s="184"/>
      <c r="L121" s="174"/>
      <c r="M121" s="173"/>
      <c r="N121" s="174"/>
    </row>
    <row r="122" spans="1:14" s="171" customFormat="1" x14ac:dyDescent="0.25">
      <c r="A122" s="170"/>
      <c r="C122" s="170"/>
      <c r="D122" s="172"/>
      <c r="E122" s="170"/>
      <c r="F122" s="172"/>
      <c r="G122" s="170"/>
      <c r="I122" s="184"/>
      <c r="J122" s="174"/>
      <c r="K122" s="184"/>
      <c r="L122" s="174"/>
      <c r="M122" s="173"/>
      <c r="N122" s="174"/>
    </row>
    <row r="123" spans="1:14" s="171" customFormat="1" x14ac:dyDescent="0.25">
      <c r="A123" s="170"/>
      <c r="C123" s="170"/>
      <c r="D123" s="172"/>
      <c r="E123" s="170"/>
      <c r="F123" s="172"/>
      <c r="G123" s="170"/>
      <c r="I123" s="184"/>
      <c r="J123" s="174"/>
      <c r="K123" s="184"/>
      <c r="L123" s="174"/>
      <c r="M123" s="173"/>
      <c r="N123" s="174"/>
    </row>
    <row r="124" spans="1:14" s="171" customFormat="1" x14ac:dyDescent="0.25">
      <c r="A124" s="170"/>
      <c r="C124" s="170"/>
      <c r="D124" s="172"/>
      <c r="E124" s="170"/>
      <c r="F124" s="172"/>
      <c r="G124" s="170"/>
      <c r="I124" s="184"/>
      <c r="J124" s="174"/>
      <c r="K124" s="184"/>
      <c r="L124" s="174"/>
      <c r="M124" s="173"/>
      <c r="N124" s="174"/>
    </row>
    <row r="125" spans="1:14" s="171" customFormat="1" x14ac:dyDescent="0.25">
      <c r="A125" s="170"/>
      <c r="C125" s="170"/>
      <c r="D125" s="172"/>
      <c r="E125" s="170"/>
      <c r="F125" s="172"/>
      <c r="G125" s="170"/>
      <c r="I125" s="184"/>
      <c r="J125" s="174"/>
      <c r="K125" s="184"/>
      <c r="L125" s="174"/>
      <c r="M125" s="173"/>
      <c r="N125" s="174"/>
    </row>
    <row r="126" spans="1:14" s="171" customFormat="1" x14ac:dyDescent="0.25">
      <c r="A126" s="170"/>
      <c r="C126" s="170"/>
      <c r="D126" s="172"/>
      <c r="E126" s="170"/>
      <c r="F126" s="172"/>
      <c r="G126" s="170"/>
      <c r="I126" s="184"/>
      <c r="J126" s="174"/>
      <c r="K126" s="184"/>
      <c r="L126" s="174"/>
      <c r="M126" s="173"/>
      <c r="N126" s="174"/>
    </row>
    <row r="127" spans="1:14" s="171" customFormat="1" x14ac:dyDescent="0.25">
      <c r="A127" s="170"/>
      <c r="C127" s="170"/>
      <c r="D127" s="172"/>
      <c r="E127" s="170"/>
      <c r="F127" s="172"/>
      <c r="G127" s="170"/>
      <c r="I127" s="184"/>
      <c r="J127" s="174"/>
      <c r="K127" s="184"/>
      <c r="L127" s="174"/>
      <c r="M127" s="173"/>
      <c r="N127" s="174"/>
    </row>
    <row r="128" spans="1:14" s="171" customFormat="1" x14ac:dyDescent="0.25">
      <c r="A128" s="170"/>
      <c r="C128" s="170"/>
      <c r="D128" s="172"/>
      <c r="E128" s="170"/>
      <c r="F128" s="172"/>
      <c r="G128" s="170"/>
      <c r="I128" s="184"/>
      <c r="J128" s="174"/>
      <c r="K128" s="184"/>
      <c r="L128" s="174"/>
      <c r="M128" s="173"/>
      <c r="N128" s="174"/>
    </row>
    <row r="129" spans="1:14" s="171" customFormat="1" x14ac:dyDescent="0.25">
      <c r="A129" s="170"/>
      <c r="C129" s="170"/>
      <c r="D129" s="172"/>
      <c r="E129" s="170"/>
      <c r="F129" s="172"/>
      <c r="G129" s="170"/>
      <c r="I129" s="184"/>
      <c r="J129" s="174"/>
      <c r="K129" s="184"/>
      <c r="L129" s="174"/>
      <c r="M129" s="173"/>
      <c r="N129" s="174"/>
    </row>
    <row r="130" spans="1:14" s="171" customFormat="1" x14ac:dyDescent="0.25">
      <c r="A130" s="170"/>
      <c r="C130" s="170"/>
      <c r="D130" s="172"/>
      <c r="E130" s="170"/>
      <c r="F130" s="172"/>
      <c r="G130" s="170"/>
      <c r="I130" s="184"/>
      <c r="J130" s="174"/>
      <c r="K130" s="184"/>
      <c r="L130" s="174"/>
      <c r="M130" s="173"/>
      <c r="N130" s="174"/>
    </row>
    <row r="131" spans="1:14" s="171" customFormat="1" x14ac:dyDescent="0.25">
      <c r="A131" s="170"/>
      <c r="C131" s="170"/>
      <c r="D131" s="172"/>
      <c r="E131" s="170"/>
      <c r="F131" s="172"/>
      <c r="G131" s="170"/>
      <c r="I131" s="184"/>
      <c r="J131" s="174"/>
      <c r="K131" s="184"/>
      <c r="L131" s="174"/>
      <c r="M131" s="173"/>
      <c r="N131" s="174"/>
    </row>
    <row r="132" spans="1:14" s="171" customFormat="1" x14ac:dyDescent="0.25">
      <c r="A132" s="170"/>
      <c r="C132" s="170"/>
      <c r="D132" s="172"/>
      <c r="E132" s="170"/>
      <c r="F132" s="172"/>
      <c r="G132" s="170"/>
      <c r="I132" s="184"/>
      <c r="J132" s="174"/>
      <c r="K132" s="184"/>
      <c r="L132" s="174"/>
      <c r="M132" s="173"/>
      <c r="N132" s="174"/>
    </row>
    <row r="133" spans="1:14" s="171" customFormat="1" x14ac:dyDescent="0.25">
      <c r="A133" s="170"/>
      <c r="C133" s="170"/>
      <c r="D133" s="172"/>
      <c r="E133" s="170"/>
      <c r="F133" s="172"/>
      <c r="G133" s="170"/>
      <c r="I133" s="184"/>
      <c r="J133" s="174"/>
      <c r="K133" s="184"/>
      <c r="L133" s="174"/>
      <c r="M133" s="173"/>
      <c r="N133" s="174"/>
    </row>
    <row r="134" spans="1:14" s="171" customFormat="1" x14ac:dyDescent="0.25">
      <c r="A134" s="170"/>
      <c r="C134" s="170"/>
      <c r="D134" s="172"/>
      <c r="E134" s="170"/>
      <c r="F134" s="172"/>
      <c r="G134" s="170"/>
      <c r="I134" s="184"/>
      <c r="J134" s="174"/>
      <c r="K134" s="184"/>
      <c r="L134" s="174"/>
      <c r="M134" s="173"/>
      <c r="N134" s="174"/>
    </row>
  </sheetData>
  <mergeCells count="16">
    <mergeCell ref="A3:A5"/>
    <mergeCell ref="B3:B5"/>
    <mergeCell ref="C3:C5"/>
    <mergeCell ref="D3:D5"/>
    <mergeCell ref="E3:E5"/>
    <mergeCell ref="F3:F5"/>
    <mergeCell ref="H3:T3"/>
    <mergeCell ref="H4:H5"/>
    <mergeCell ref="I4:I5"/>
    <mergeCell ref="M4:M5"/>
    <mergeCell ref="N4:O4"/>
    <mergeCell ref="P4:Q4"/>
    <mergeCell ref="R4:S4"/>
    <mergeCell ref="K4:K5"/>
    <mergeCell ref="J4:J5"/>
    <mergeCell ref="L4:L5"/>
  </mergeCells>
  <phoneticPr fontId="3" type="noConversion"/>
  <pageMargins left="0.5" right="0.25" top="0.5" bottom="0.5" header="0.25" footer="0.25"/>
  <pageSetup paperSize="9" firstPageNumber="0" orientation="portrait"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I9" sqref="I9"/>
    </sheetView>
  </sheetViews>
  <sheetFormatPr defaultRowHeight="16.5" x14ac:dyDescent="0.25"/>
  <cols>
    <col min="1" max="1" width="7.7109375" style="2" customWidth="1"/>
    <col min="2" max="2" width="46.7109375" style="8" customWidth="1"/>
    <col min="3" max="3" width="6.28515625" style="11" customWidth="1"/>
    <col min="4" max="4" width="12.42578125" style="13" customWidth="1"/>
    <col min="5" max="5" width="8" style="2" customWidth="1"/>
    <col min="6" max="6" width="14" style="13" customWidth="1"/>
    <col min="7" max="8" width="13.7109375" style="55" customWidth="1"/>
    <col min="9" max="9" width="9.140625" style="53"/>
    <col min="10" max="16384" width="9.140625" style="8"/>
  </cols>
  <sheetData>
    <row r="1" spans="1:9" x14ac:dyDescent="0.25">
      <c r="A1" s="3" t="s">
        <v>319</v>
      </c>
      <c r="B1" s="322" t="s">
        <v>356</v>
      </c>
      <c r="C1" s="322"/>
      <c r="D1" s="322"/>
    </row>
    <row r="2" spans="1:9" x14ac:dyDescent="0.25">
      <c r="C2" s="323"/>
      <c r="D2" s="323"/>
    </row>
    <row r="3" spans="1:9" s="43" customFormat="1" x14ac:dyDescent="0.25">
      <c r="A3" s="318" t="s">
        <v>310</v>
      </c>
      <c r="B3" s="318" t="s">
        <v>320</v>
      </c>
      <c r="C3" s="318" t="s">
        <v>0</v>
      </c>
      <c r="D3" s="318" t="s">
        <v>359</v>
      </c>
      <c r="E3" s="318" t="s">
        <v>360</v>
      </c>
      <c r="F3" s="318" t="s">
        <v>361</v>
      </c>
      <c r="G3" s="319" t="s">
        <v>386</v>
      </c>
      <c r="H3" s="319"/>
      <c r="I3" s="319"/>
    </row>
    <row r="4" spans="1:9" s="6" customFormat="1" ht="66" x14ac:dyDescent="0.25">
      <c r="A4" s="318"/>
      <c r="B4" s="318"/>
      <c r="C4" s="318"/>
      <c r="D4" s="318"/>
      <c r="E4" s="318"/>
      <c r="F4" s="318"/>
      <c r="G4" s="47" t="s">
        <v>383</v>
      </c>
      <c r="H4" s="47" t="s">
        <v>384</v>
      </c>
      <c r="I4" s="48" t="s">
        <v>385</v>
      </c>
    </row>
    <row r="5" spans="1:9" s="42" customFormat="1" ht="12.75" x14ac:dyDescent="0.25">
      <c r="A5" s="41" t="s">
        <v>175</v>
      </c>
      <c r="B5" s="41" t="s">
        <v>176</v>
      </c>
      <c r="C5" s="41" t="s">
        <v>177</v>
      </c>
      <c r="D5" s="41">
        <v>1</v>
      </c>
      <c r="E5" s="41">
        <v>2</v>
      </c>
      <c r="F5" s="41" t="s">
        <v>362</v>
      </c>
      <c r="G5" s="49">
        <v>4</v>
      </c>
      <c r="H5" s="49">
        <v>5</v>
      </c>
      <c r="I5" s="49">
        <v>6</v>
      </c>
    </row>
    <row r="6" spans="1:9" x14ac:dyDescent="0.25">
      <c r="A6" s="16" t="s">
        <v>380</v>
      </c>
      <c r="B6" s="17" t="s">
        <v>166</v>
      </c>
      <c r="C6" s="27"/>
      <c r="D6" s="23"/>
      <c r="E6" s="4"/>
      <c r="F6" s="22"/>
      <c r="G6" s="56"/>
      <c r="H6" s="56"/>
      <c r="I6" s="54"/>
    </row>
    <row r="7" spans="1:9" x14ac:dyDescent="0.25">
      <c r="A7" s="16" t="s">
        <v>175</v>
      </c>
      <c r="B7" s="17" t="s">
        <v>98</v>
      </c>
      <c r="C7" s="27"/>
      <c r="D7" s="23"/>
      <c r="E7" s="4"/>
      <c r="F7" s="22"/>
      <c r="G7" s="56"/>
      <c r="H7" s="56"/>
      <c r="I7" s="54"/>
    </row>
    <row r="8" spans="1:9" ht="33" x14ac:dyDescent="0.25">
      <c r="A8" s="4">
        <v>1</v>
      </c>
      <c r="B8" s="20" t="s">
        <v>167</v>
      </c>
      <c r="C8" s="27">
        <v>1</v>
      </c>
      <c r="D8" s="23">
        <v>400000</v>
      </c>
      <c r="E8" s="5">
        <v>1</v>
      </c>
      <c r="F8" s="22">
        <f t="shared" ref="F8:F18" si="0">D8*E8</f>
        <v>400000</v>
      </c>
      <c r="G8" s="56"/>
      <c r="H8" s="56"/>
      <c r="I8" s="54"/>
    </row>
    <row r="9" spans="1:9" ht="33" x14ac:dyDescent="0.25">
      <c r="A9" s="4">
        <v>2</v>
      </c>
      <c r="B9" s="20" t="s">
        <v>168</v>
      </c>
      <c r="C9" s="27">
        <v>2</v>
      </c>
      <c r="D9" s="23">
        <v>370000</v>
      </c>
      <c r="E9" s="5">
        <v>1</v>
      </c>
      <c r="F9" s="22">
        <f t="shared" si="0"/>
        <v>370000</v>
      </c>
      <c r="G9" s="56"/>
      <c r="H9" s="56"/>
      <c r="I9" s="54"/>
    </row>
    <row r="10" spans="1:9" ht="33" x14ac:dyDescent="0.25">
      <c r="A10" s="4">
        <v>3</v>
      </c>
      <c r="B10" s="20" t="s">
        <v>169</v>
      </c>
      <c r="C10" s="27">
        <v>3</v>
      </c>
      <c r="D10" s="23">
        <v>300000</v>
      </c>
      <c r="E10" s="5">
        <v>1</v>
      </c>
      <c r="F10" s="22">
        <f t="shared" si="0"/>
        <v>300000</v>
      </c>
      <c r="G10" s="56"/>
      <c r="H10" s="56"/>
      <c r="I10" s="54"/>
    </row>
    <row r="11" spans="1:9" ht="33" x14ac:dyDescent="0.25">
      <c r="A11" s="4">
        <v>4</v>
      </c>
      <c r="B11" s="20" t="s">
        <v>170</v>
      </c>
      <c r="C11" s="27">
        <v>4</v>
      </c>
      <c r="D11" s="23">
        <v>220000</v>
      </c>
      <c r="E11" s="5">
        <v>1</v>
      </c>
      <c r="F11" s="22">
        <f t="shared" si="0"/>
        <v>220000</v>
      </c>
      <c r="G11" s="56"/>
      <c r="H11" s="56"/>
      <c r="I11" s="54"/>
    </row>
    <row r="12" spans="1:9" x14ac:dyDescent="0.25">
      <c r="A12" s="16" t="s">
        <v>176</v>
      </c>
      <c r="B12" s="17" t="s">
        <v>171</v>
      </c>
      <c r="C12" s="27"/>
      <c r="D12" s="23"/>
      <c r="E12" s="5"/>
      <c r="F12" s="22"/>
      <c r="G12" s="56"/>
      <c r="H12" s="56"/>
      <c r="I12" s="54"/>
    </row>
    <row r="13" spans="1:9" ht="33" x14ac:dyDescent="0.25">
      <c r="A13" s="4">
        <v>1</v>
      </c>
      <c r="B13" s="20" t="s">
        <v>199</v>
      </c>
      <c r="C13" s="27" t="s">
        <v>311</v>
      </c>
      <c r="D13" s="23">
        <v>160000</v>
      </c>
      <c r="E13" s="5">
        <v>1</v>
      </c>
      <c r="F13" s="22">
        <f t="shared" si="0"/>
        <v>160000</v>
      </c>
      <c r="G13" s="56"/>
      <c r="H13" s="56"/>
      <c r="I13" s="54"/>
    </row>
    <row r="14" spans="1:9" ht="33" x14ac:dyDescent="0.25">
      <c r="A14" s="4">
        <v>2</v>
      </c>
      <c r="B14" s="20" t="s">
        <v>200</v>
      </c>
      <c r="C14" s="27" t="s">
        <v>311</v>
      </c>
      <c r="D14" s="23">
        <v>220000</v>
      </c>
      <c r="E14" s="5">
        <v>1</v>
      </c>
      <c r="F14" s="22">
        <f t="shared" si="0"/>
        <v>220000</v>
      </c>
      <c r="G14" s="56"/>
      <c r="H14" s="56"/>
      <c r="I14" s="54"/>
    </row>
    <row r="15" spans="1:9" ht="33" x14ac:dyDescent="0.25">
      <c r="A15" s="4">
        <v>3</v>
      </c>
      <c r="B15" s="20" t="s">
        <v>173</v>
      </c>
      <c r="C15" s="27" t="s">
        <v>311</v>
      </c>
      <c r="D15" s="23">
        <v>140000</v>
      </c>
      <c r="E15" s="5">
        <v>1</v>
      </c>
      <c r="F15" s="22">
        <f t="shared" si="0"/>
        <v>140000</v>
      </c>
      <c r="G15" s="56"/>
      <c r="H15" s="56"/>
      <c r="I15" s="54"/>
    </row>
    <row r="16" spans="1:9" x14ac:dyDescent="0.25">
      <c r="A16" s="4">
        <v>4</v>
      </c>
      <c r="B16" s="20" t="s">
        <v>172</v>
      </c>
      <c r="C16" s="27" t="s">
        <v>311</v>
      </c>
      <c r="D16" s="23">
        <v>80000</v>
      </c>
      <c r="E16" s="5">
        <v>1</v>
      </c>
      <c r="F16" s="22">
        <f t="shared" si="0"/>
        <v>80000</v>
      </c>
      <c r="G16" s="56"/>
      <c r="H16" s="56"/>
      <c r="I16" s="54"/>
    </row>
    <row r="17" spans="1:9" x14ac:dyDescent="0.25">
      <c r="A17" s="4">
        <v>5</v>
      </c>
      <c r="B17" s="20" t="s">
        <v>54</v>
      </c>
      <c r="C17" s="27" t="s">
        <v>311</v>
      </c>
      <c r="D17" s="23">
        <v>60000</v>
      </c>
      <c r="E17" s="5">
        <v>1</v>
      </c>
      <c r="F17" s="22">
        <f t="shared" si="0"/>
        <v>60000</v>
      </c>
      <c r="G17" s="56"/>
      <c r="H17" s="56"/>
      <c r="I17" s="54"/>
    </row>
    <row r="18" spans="1:9" ht="33" x14ac:dyDescent="0.25">
      <c r="A18" s="4">
        <v>6</v>
      </c>
      <c r="B18" s="20" t="s">
        <v>174</v>
      </c>
      <c r="C18" s="27" t="s">
        <v>311</v>
      </c>
      <c r="D18" s="23">
        <v>140000</v>
      </c>
      <c r="E18" s="5">
        <v>1</v>
      </c>
      <c r="F18" s="22">
        <f t="shared" si="0"/>
        <v>140000</v>
      </c>
      <c r="G18" s="56"/>
      <c r="H18" s="56"/>
      <c r="I18" s="54"/>
    </row>
    <row r="19" spans="1:9" x14ac:dyDescent="0.25">
      <c r="A19" s="3"/>
      <c r="B19" s="1"/>
    </row>
    <row r="20" spans="1:9" ht="17.25" x14ac:dyDescent="0.25">
      <c r="A20" s="324"/>
      <c r="B20" s="324"/>
      <c r="C20" s="322"/>
      <c r="D20" s="322"/>
    </row>
    <row r="21" spans="1:9" x14ac:dyDescent="0.25">
      <c r="A21" s="320"/>
      <c r="B21" s="321"/>
      <c r="C21" s="2"/>
    </row>
    <row r="22" spans="1:9" x14ac:dyDescent="0.25">
      <c r="A22" s="320"/>
      <c r="B22" s="321"/>
      <c r="C22" s="2"/>
    </row>
    <row r="23" spans="1:9" x14ac:dyDescent="0.25">
      <c r="A23" s="11"/>
      <c r="C23" s="12"/>
      <c r="D23" s="14"/>
      <c r="F23" s="14"/>
    </row>
    <row r="24" spans="1:9" x14ac:dyDescent="0.25">
      <c r="B24" s="1"/>
    </row>
  </sheetData>
  <mergeCells count="13">
    <mergeCell ref="E3:E4"/>
    <mergeCell ref="F3:F4"/>
    <mergeCell ref="G3:I3"/>
    <mergeCell ref="A22:B22"/>
    <mergeCell ref="B1:D1"/>
    <mergeCell ref="C2:D2"/>
    <mergeCell ref="A20:B20"/>
    <mergeCell ref="C20:D20"/>
    <mergeCell ref="A21:B21"/>
    <mergeCell ref="A3:A4"/>
    <mergeCell ref="B3:B4"/>
    <mergeCell ref="C3:C4"/>
    <mergeCell ref="D3:D4"/>
  </mergeCells>
  <pageMargins left="0.55000000000000004" right="0.2" top="0.5" bottom="0.5" header="0.5" footer="0.25"/>
  <pageSetup paperSize="9" firstPageNumber="54" orientation="portrait" useFirstPageNumber="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6"/>
  <sheetViews>
    <sheetView zoomScaleNormal="100" workbookViewId="0">
      <pane ySplit="3" topLeftCell="A19" activePane="bottomLeft" state="frozen"/>
      <selection pane="bottomLeft" activeCell="H29" sqref="H29"/>
    </sheetView>
  </sheetViews>
  <sheetFormatPr defaultRowHeight="15.75" x14ac:dyDescent="0.25"/>
  <cols>
    <col min="1" max="1" width="5.7109375" style="186" bestFit="1" customWidth="1"/>
    <col min="2" max="2" width="65.140625" style="252" bestFit="1" customWidth="1"/>
    <col min="3" max="3" width="4.5703125" style="186" bestFit="1" customWidth="1"/>
    <col min="4" max="4" width="12.7109375" style="308" bestFit="1" customWidth="1"/>
    <col min="5" max="16384" width="9.140625" style="200"/>
  </cols>
  <sheetData>
    <row r="1" spans="1:4" s="252" customFormat="1" ht="18.75" x14ac:dyDescent="0.25">
      <c r="A1" s="273" t="s">
        <v>365</v>
      </c>
      <c r="B1" s="341" t="s">
        <v>793</v>
      </c>
      <c r="C1" s="341"/>
      <c r="D1" s="341"/>
    </row>
    <row r="2" spans="1:4" ht="19.5" x14ac:dyDescent="0.25">
      <c r="A2" s="317" t="s">
        <v>802</v>
      </c>
      <c r="B2" s="317"/>
      <c r="C2" s="317"/>
      <c r="D2" s="317"/>
    </row>
    <row r="3" spans="1:4" s="256" customFormat="1" ht="37.5" x14ac:dyDescent="0.25">
      <c r="A3" s="284" t="s">
        <v>310</v>
      </c>
      <c r="B3" s="284" t="s">
        <v>809</v>
      </c>
      <c r="C3" s="285" t="s">
        <v>0</v>
      </c>
      <c r="D3" s="284" t="s">
        <v>810</v>
      </c>
    </row>
    <row r="4" spans="1:4" ht="18.75" x14ac:dyDescent="0.25">
      <c r="A4" s="287" t="s">
        <v>175</v>
      </c>
      <c r="B4" s="288" t="s">
        <v>1</v>
      </c>
      <c r="C4" s="287"/>
      <c r="D4" s="291"/>
    </row>
    <row r="5" spans="1:4" ht="18.75" x14ac:dyDescent="0.25">
      <c r="A5" s="287" t="s">
        <v>364</v>
      </c>
      <c r="B5" s="288" t="s">
        <v>2</v>
      </c>
      <c r="C5" s="287"/>
      <c r="D5" s="291"/>
    </row>
    <row r="6" spans="1:4" ht="37.5" x14ac:dyDescent="0.25">
      <c r="A6" s="289">
        <v>1</v>
      </c>
      <c r="B6" s="290" t="s">
        <v>8</v>
      </c>
      <c r="C6" s="289">
        <v>1</v>
      </c>
      <c r="D6" s="291">
        <v>6000000</v>
      </c>
    </row>
    <row r="7" spans="1:4" ht="37.5" x14ac:dyDescent="0.25">
      <c r="A7" s="289">
        <v>2</v>
      </c>
      <c r="B7" s="290" t="s">
        <v>3</v>
      </c>
      <c r="C7" s="289">
        <v>2</v>
      </c>
      <c r="D7" s="291">
        <v>6300000</v>
      </c>
    </row>
    <row r="8" spans="1:4" ht="37.5" x14ac:dyDescent="0.25">
      <c r="A8" s="289">
        <v>3</v>
      </c>
      <c r="B8" s="290" t="s">
        <v>4</v>
      </c>
      <c r="C8" s="289">
        <v>1</v>
      </c>
      <c r="D8" s="291">
        <v>7000000</v>
      </c>
    </row>
    <row r="9" spans="1:4" ht="37.5" x14ac:dyDescent="0.25">
      <c r="A9" s="289">
        <v>4</v>
      </c>
      <c r="B9" s="290" t="s">
        <v>5</v>
      </c>
      <c r="C9" s="289">
        <v>3</v>
      </c>
      <c r="D9" s="291">
        <v>6300000</v>
      </c>
    </row>
    <row r="10" spans="1:4" ht="37.5" x14ac:dyDescent="0.25">
      <c r="A10" s="289">
        <v>5</v>
      </c>
      <c r="B10" s="290" t="s">
        <v>6</v>
      </c>
      <c r="C10" s="289">
        <v>4</v>
      </c>
      <c r="D10" s="291">
        <v>4700000</v>
      </c>
    </row>
    <row r="11" spans="1:4" ht="37.5" x14ac:dyDescent="0.25">
      <c r="A11" s="289">
        <v>6</v>
      </c>
      <c r="B11" s="290" t="s">
        <v>7</v>
      </c>
      <c r="C11" s="289">
        <v>5</v>
      </c>
      <c r="D11" s="291">
        <v>2700000</v>
      </c>
    </row>
    <row r="12" spans="1:4" ht="18.75" x14ac:dyDescent="0.25">
      <c r="A12" s="287" t="s">
        <v>365</v>
      </c>
      <c r="B12" s="288" t="s">
        <v>9</v>
      </c>
      <c r="C12" s="287"/>
      <c r="D12" s="291"/>
    </row>
    <row r="13" spans="1:4" ht="37.5" x14ac:dyDescent="0.25">
      <c r="A13" s="289">
        <v>1</v>
      </c>
      <c r="B13" s="290" t="s">
        <v>510</v>
      </c>
      <c r="C13" s="289">
        <v>1</v>
      </c>
      <c r="D13" s="291">
        <v>5000000</v>
      </c>
    </row>
    <row r="14" spans="1:4" ht="37.5" x14ac:dyDescent="0.25">
      <c r="A14" s="289">
        <v>2</v>
      </c>
      <c r="B14" s="290" t="s">
        <v>12</v>
      </c>
      <c r="C14" s="289">
        <v>3</v>
      </c>
      <c r="D14" s="291">
        <v>4000000</v>
      </c>
    </row>
    <row r="15" spans="1:4" s="252" customFormat="1" ht="37.5" x14ac:dyDescent="0.25">
      <c r="A15" s="289">
        <v>3</v>
      </c>
      <c r="B15" s="290" t="s">
        <v>13</v>
      </c>
      <c r="C15" s="289">
        <v>4</v>
      </c>
      <c r="D15" s="291">
        <v>2500000</v>
      </c>
    </row>
    <row r="16" spans="1:4" s="252" customFormat="1" ht="18.75" x14ac:dyDescent="0.25">
      <c r="A16" s="289">
        <v>4</v>
      </c>
      <c r="B16" s="290" t="s">
        <v>14</v>
      </c>
      <c r="C16" s="289">
        <v>4</v>
      </c>
      <c r="D16" s="291">
        <v>2000000</v>
      </c>
    </row>
    <row r="17" spans="1:4" s="253" customFormat="1" ht="18.75" x14ac:dyDescent="0.25">
      <c r="A17" s="287" t="s">
        <v>366</v>
      </c>
      <c r="B17" s="288" t="s">
        <v>232</v>
      </c>
      <c r="C17" s="287"/>
      <c r="D17" s="291"/>
    </row>
    <row r="18" spans="1:4" s="252" customFormat="1" ht="18.75" x14ac:dyDescent="0.25">
      <c r="A18" s="289">
        <v>1</v>
      </c>
      <c r="B18" s="290" t="s">
        <v>511</v>
      </c>
      <c r="C18" s="289">
        <v>1</v>
      </c>
      <c r="D18" s="291">
        <v>6700000</v>
      </c>
    </row>
    <row r="19" spans="1:4" s="252" customFormat="1" ht="37.5" x14ac:dyDescent="0.25">
      <c r="A19" s="289">
        <v>2</v>
      </c>
      <c r="B19" s="290" t="s">
        <v>512</v>
      </c>
      <c r="C19" s="289">
        <v>1</v>
      </c>
      <c r="D19" s="291">
        <v>6700000</v>
      </c>
    </row>
    <row r="20" spans="1:4" s="201" customFormat="1" ht="37.5" x14ac:dyDescent="0.25">
      <c r="A20" s="289">
        <v>3</v>
      </c>
      <c r="B20" s="290" t="s">
        <v>513</v>
      </c>
      <c r="C20" s="289">
        <v>2</v>
      </c>
      <c r="D20" s="291">
        <v>4000000</v>
      </c>
    </row>
    <row r="21" spans="1:4" s="252" customFormat="1" ht="37.5" x14ac:dyDescent="0.25">
      <c r="A21" s="289">
        <v>4</v>
      </c>
      <c r="B21" s="290" t="s">
        <v>18</v>
      </c>
      <c r="C21" s="289">
        <v>1</v>
      </c>
      <c r="D21" s="291">
        <v>2000000</v>
      </c>
    </row>
    <row r="22" spans="1:4" s="252" customFormat="1" ht="37.5" x14ac:dyDescent="0.25">
      <c r="A22" s="289">
        <v>5</v>
      </c>
      <c r="B22" s="290" t="s">
        <v>17</v>
      </c>
      <c r="C22" s="289">
        <v>1</v>
      </c>
      <c r="D22" s="291">
        <v>1500000</v>
      </c>
    </row>
    <row r="23" spans="1:4" s="252" customFormat="1" ht="18.75" x14ac:dyDescent="0.25">
      <c r="A23" s="289">
        <v>6</v>
      </c>
      <c r="B23" s="292" t="s">
        <v>229</v>
      </c>
      <c r="C23" s="293">
        <v>1</v>
      </c>
      <c r="D23" s="291">
        <v>2000000</v>
      </c>
    </row>
    <row r="24" spans="1:4" s="252" customFormat="1" ht="37.5" x14ac:dyDescent="0.25">
      <c r="A24" s="289">
        <v>7</v>
      </c>
      <c r="B24" s="290" t="s">
        <v>16</v>
      </c>
      <c r="C24" s="289">
        <v>1</v>
      </c>
      <c r="D24" s="291">
        <v>2000000</v>
      </c>
    </row>
    <row r="25" spans="1:4" s="252" customFormat="1" ht="37.5" x14ac:dyDescent="0.25">
      <c r="A25" s="289">
        <v>8</v>
      </c>
      <c r="B25" s="290" t="s">
        <v>515</v>
      </c>
      <c r="C25" s="289">
        <v>1</v>
      </c>
      <c r="D25" s="291">
        <v>2000000</v>
      </c>
    </row>
    <row r="26" spans="1:4" s="252" customFormat="1" ht="42" customHeight="1" x14ac:dyDescent="0.25">
      <c r="A26" s="289">
        <v>9</v>
      </c>
      <c r="B26" s="290" t="s">
        <v>514</v>
      </c>
      <c r="C26" s="289">
        <v>1</v>
      </c>
      <c r="D26" s="291">
        <v>1500000</v>
      </c>
    </row>
    <row r="27" spans="1:4" s="252" customFormat="1" ht="37.5" x14ac:dyDescent="0.25">
      <c r="A27" s="289">
        <v>10</v>
      </c>
      <c r="B27" s="290" t="s">
        <v>674</v>
      </c>
      <c r="C27" s="289">
        <v>1</v>
      </c>
      <c r="D27" s="291">
        <v>1700000</v>
      </c>
    </row>
    <row r="28" spans="1:4" s="252" customFormat="1" ht="18.75" x14ac:dyDescent="0.25">
      <c r="A28" s="289">
        <v>11</v>
      </c>
      <c r="B28" s="290" t="s">
        <v>670</v>
      </c>
      <c r="C28" s="289">
        <v>1</v>
      </c>
      <c r="D28" s="291">
        <v>1300000</v>
      </c>
    </row>
    <row r="29" spans="1:4" s="252" customFormat="1" ht="37.5" x14ac:dyDescent="0.25">
      <c r="A29" s="289">
        <v>12</v>
      </c>
      <c r="B29" s="290" t="s">
        <v>671</v>
      </c>
      <c r="C29" s="289">
        <v>1</v>
      </c>
      <c r="D29" s="291">
        <v>1700000</v>
      </c>
    </row>
    <row r="30" spans="1:4" s="252" customFormat="1" ht="37.5" x14ac:dyDescent="0.25">
      <c r="A30" s="289">
        <v>13</v>
      </c>
      <c r="B30" s="290" t="s">
        <v>672</v>
      </c>
      <c r="C30" s="289">
        <v>1</v>
      </c>
      <c r="D30" s="291">
        <v>1500000</v>
      </c>
    </row>
    <row r="31" spans="1:4" s="252" customFormat="1" ht="37.5" x14ac:dyDescent="0.25">
      <c r="A31" s="289">
        <v>14</v>
      </c>
      <c r="B31" s="290" t="s">
        <v>813</v>
      </c>
      <c r="C31" s="289">
        <v>1</v>
      </c>
      <c r="D31" s="291">
        <v>1300000</v>
      </c>
    </row>
    <row r="32" spans="1:4" s="252" customFormat="1" ht="56.25" x14ac:dyDescent="0.25">
      <c r="A32" s="289">
        <v>15</v>
      </c>
      <c r="B32" s="290" t="s">
        <v>673</v>
      </c>
      <c r="C32" s="289">
        <v>1</v>
      </c>
      <c r="D32" s="291">
        <v>1700000</v>
      </c>
    </row>
    <row r="33" spans="1:4" s="252" customFormat="1" ht="18.75" x14ac:dyDescent="0.25">
      <c r="A33" s="287" t="s">
        <v>367</v>
      </c>
      <c r="B33" s="288" t="s">
        <v>15</v>
      </c>
      <c r="C33" s="287"/>
      <c r="D33" s="291"/>
    </row>
    <row r="34" spans="1:4" s="252" customFormat="1" ht="18.75" x14ac:dyDescent="0.25">
      <c r="A34" s="289">
        <v>1</v>
      </c>
      <c r="B34" s="290" t="s">
        <v>516</v>
      </c>
      <c r="C34" s="289">
        <v>1</v>
      </c>
      <c r="D34" s="291">
        <v>1700000</v>
      </c>
    </row>
    <row r="35" spans="1:4" s="252" customFormat="1" ht="37.5" x14ac:dyDescent="0.25">
      <c r="A35" s="289">
        <v>2</v>
      </c>
      <c r="B35" s="290" t="s">
        <v>342</v>
      </c>
      <c r="C35" s="289">
        <v>1</v>
      </c>
      <c r="D35" s="291">
        <v>2000000</v>
      </c>
    </row>
    <row r="36" spans="1:4" s="252" customFormat="1" ht="18.75" x14ac:dyDescent="0.25">
      <c r="A36" s="289">
        <v>3</v>
      </c>
      <c r="B36" s="290" t="s">
        <v>343</v>
      </c>
      <c r="C36" s="289">
        <v>1</v>
      </c>
      <c r="D36" s="291">
        <v>1500000</v>
      </c>
    </row>
    <row r="37" spans="1:4" s="252" customFormat="1" ht="18.75" x14ac:dyDescent="0.25">
      <c r="A37" s="289">
        <v>4</v>
      </c>
      <c r="B37" s="290" t="s">
        <v>230</v>
      </c>
      <c r="C37" s="289">
        <v>1</v>
      </c>
      <c r="D37" s="291">
        <v>1300000</v>
      </c>
    </row>
    <row r="38" spans="1:4" s="252" customFormat="1" ht="18.75" x14ac:dyDescent="0.25">
      <c r="A38" s="289">
        <v>5</v>
      </c>
      <c r="B38" s="290" t="s">
        <v>231</v>
      </c>
      <c r="C38" s="289">
        <v>1</v>
      </c>
      <c r="D38" s="291">
        <v>1000000</v>
      </c>
    </row>
    <row r="39" spans="1:4" s="252" customFormat="1" ht="18.75" x14ac:dyDescent="0.25">
      <c r="A39" s="289">
        <v>6</v>
      </c>
      <c r="B39" s="290" t="s">
        <v>195</v>
      </c>
      <c r="C39" s="289">
        <v>1</v>
      </c>
      <c r="D39" s="291">
        <v>800000</v>
      </c>
    </row>
    <row r="40" spans="1:4" s="252" customFormat="1" ht="18.75" x14ac:dyDescent="0.25">
      <c r="A40" s="289">
        <v>7</v>
      </c>
      <c r="B40" s="290" t="s">
        <v>196</v>
      </c>
      <c r="C40" s="289">
        <v>1</v>
      </c>
      <c r="D40" s="291">
        <v>600000</v>
      </c>
    </row>
    <row r="41" spans="1:4" s="252" customFormat="1" ht="18.75" x14ac:dyDescent="0.25">
      <c r="A41" s="289">
        <v>8</v>
      </c>
      <c r="B41" s="290" t="s">
        <v>100</v>
      </c>
      <c r="C41" s="289">
        <v>1</v>
      </c>
      <c r="D41" s="291">
        <v>400000</v>
      </c>
    </row>
    <row r="42" spans="1:4" s="252" customFormat="1" ht="37.5" x14ac:dyDescent="0.25">
      <c r="A42" s="289">
        <v>9</v>
      </c>
      <c r="B42" s="290" t="s">
        <v>248</v>
      </c>
      <c r="C42" s="289">
        <v>1</v>
      </c>
      <c r="D42" s="291">
        <v>300000</v>
      </c>
    </row>
    <row r="43" spans="1:4" ht="18.75" x14ac:dyDescent="0.25">
      <c r="A43" s="287" t="s">
        <v>176</v>
      </c>
      <c r="B43" s="288" t="s">
        <v>24</v>
      </c>
      <c r="C43" s="287"/>
      <c r="D43" s="291"/>
    </row>
    <row r="44" spans="1:4" s="202" customFormat="1" ht="18.75" x14ac:dyDescent="0.25">
      <c r="A44" s="287" t="s">
        <v>364</v>
      </c>
      <c r="B44" s="288" t="s">
        <v>25</v>
      </c>
      <c r="C44" s="287"/>
      <c r="D44" s="291"/>
    </row>
    <row r="45" spans="1:4" ht="37.5" x14ac:dyDescent="0.25">
      <c r="A45" s="289">
        <v>1</v>
      </c>
      <c r="B45" s="290" t="s">
        <v>682</v>
      </c>
      <c r="C45" s="289">
        <v>1</v>
      </c>
      <c r="D45" s="291">
        <v>5600000</v>
      </c>
    </row>
    <row r="46" spans="1:4" ht="56.25" x14ac:dyDescent="0.25">
      <c r="A46" s="289">
        <v>2</v>
      </c>
      <c r="B46" s="290" t="s">
        <v>683</v>
      </c>
      <c r="C46" s="289">
        <v>3</v>
      </c>
      <c r="D46" s="291">
        <v>3200000</v>
      </c>
    </row>
    <row r="47" spans="1:4" ht="56.25" x14ac:dyDescent="0.25">
      <c r="A47" s="289">
        <v>3</v>
      </c>
      <c r="B47" s="290" t="s">
        <v>676</v>
      </c>
      <c r="C47" s="289">
        <v>2</v>
      </c>
      <c r="D47" s="291">
        <v>3600000</v>
      </c>
    </row>
    <row r="48" spans="1:4" ht="37.5" x14ac:dyDescent="0.25">
      <c r="A48" s="289">
        <v>4</v>
      </c>
      <c r="B48" s="290" t="s">
        <v>542</v>
      </c>
      <c r="C48" s="289">
        <v>4</v>
      </c>
      <c r="D48" s="291">
        <v>2400000</v>
      </c>
    </row>
    <row r="49" spans="1:4" ht="18.75" x14ac:dyDescent="0.25">
      <c r="A49" s="289">
        <v>5</v>
      </c>
      <c r="B49" s="290" t="s">
        <v>28</v>
      </c>
      <c r="C49" s="289">
        <v>5</v>
      </c>
      <c r="D49" s="291">
        <v>1500000</v>
      </c>
    </row>
    <row r="50" spans="1:4" ht="18.75" x14ac:dyDescent="0.25">
      <c r="A50" s="287" t="s">
        <v>365</v>
      </c>
      <c r="B50" s="288" t="s">
        <v>9</v>
      </c>
      <c r="C50" s="287"/>
      <c r="D50" s="291"/>
    </row>
    <row r="51" spans="1:4" ht="37.5" x14ac:dyDescent="0.25">
      <c r="A51" s="289">
        <v>1</v>
      </c>
      <c r="B51" s="290" t="s">
        <v>255</v>
      </c>
      <c r="C51" s="289">
        <v>1</v>
      </c>
      <c r="D51" s="291">
        <v>1600000</v>
      </c>
    </row>
    <row r="52" spans="1:4" ht="37.5" x14ac:dyDescent="0.25">
      <c r="A52" s="289">
        <v>2</v>
      </c>
      <c r="B52" s="290" t="s">
        <v>289</v>
      </c>
      <c r="C52" s="289">
        <v>2</v>
      </c>
      <c r="D52" s="291">
        <v>1200000</v>
      </c>
    </row>
    <row r="53" spans="1:4" ht="18.75" x14ac:dyDescent="0.25">
      <c r="A53" s="287">
        <v>3</v>
      </c>
      <c r="B53" s="290" t="s">
        <v>29</v>
      </c>
      <c r="C53" s="289">
        <v>2</v>
      </c>
      <c r="D53" s="291">
        <v>1200000</v>
      </c>
    </row>
    <row r="54" spans="1:4" ht="18.75" x14ac:dyDescent="0.25">
      <c r="A54" s="287" t="s">
        <v>366</v>
      </c>
      <c r="B54" s="288" t="s">
        <v>30</v>
      </c>
      <c r="C54" s="287"/>
      <c r="D54" s="291"/>
    </row>
    <row r="55" spans="1:4" ht="18.75" x14ac:dyDescent="0.25">
      <c r="A55" s="289">
        <v>1</v>
      </c>
      <c r="B55" s="290" t="s">
        <v>31</v>
      </c>
      <c r="C55" s="289">
        <v>1</v>
      </c>
      <c r="D55" s="291">
        <v>640000</v>
      </c>
    </row>
    <row r="56" spans="1:4" ht="18.75" x14ac:dyDescent="0.25">
      <c r="A56" s="289">
        <v>2</v>
      </c>
      <c r="B56" s="290" t="s">
        <v>262</v>
      </c>
      <c r="C56" s="289">
        <v>1</v>
      </c>
      <c r="D56" s="291">
        <v>480000</v>
      </c>
    </row>
    <row r="57" spans="1:4" ht="18.75" x14ac:dyDescent="0.25">
      <c r="A57" s="289">
        <v>3</v>
      </c>
      <c r="B57" s="290" t="s">
        <v>32</v>
      </c>
      <c r="C57" s="289">
        <v>1</v>
      </c>
      <c r="D57" s="291">
        <v>320000</v>
      </c>
    </row>
    <row r="58" spans="1:4" ht="18.75" x14ac:dyDescent="0.25">
      <c r="A58" s="287" t="s">
        <v>367</v>
      </c>
      <c r="B58" s="288" t="s">
        <v>33</v>
      </c>
      <c r="C58" s="287"/>
      <c r="D58" s="291"/>
    </row>
    <row r="59" spans="1:4" ht="37.5" x14ac:dyDescent="0.25">
      <c r="A59" s="289">
        <v>1</v>
      </c>
      <c r="B59" s="290" t="s">
        <v>296</v>
      </c>
      <c r="C59" s="289">
        <v>1</v>
      </c>
      <c r="D59" s="291">
        <v>750000</v>
      </c>
    </row>
    <row r="60" spans="1:4" ht="37.5" x14ac:dyDescent="0.25">
      <c r="A60" s="289">
        <v>2</v>
      </c>
      <c r="B60" s="290" t="s">
        <v>297</v>
      </c>
      <c r="C60" s="289">
        <v>1</v>
      </c>
      <c r="D60" s="291">
        <v>750000</v>
      </c>
    </row>
    <row r="61" spans="1:4" ht="18.75" x14ac:dyDescent="0.25">
      <c r="A61" s="287" t="s">
        <v>177</v>
      </c>
      <c r="B61" s="288" t="s">
        <v>34</v>
      </c>
      <c r="C61" s="287"/>
      <c r="D61" s="291"/>
    </row>
    <row r="62" spans="1:4" ht="18.75" x14ac:dyDescent="0.25">
      <c r="A62" s="287" t="s">
        <v>364</v>
      </c>
      <c r="B62" s="288" t="s">
        <v>2</v>
      </c>
      <c r="C62" s="287"/>
      <c r="D62" s="291"/>
    </row>
    <row r="63" spans="1:4" ht="18.75" x14ac:dyDescent="0.25">
      <c r="A63" s="289">
        <v>1</v>
      </c>
      <c r="B63" s="290" t="s">
        <v>684</v>
      </c>
      <c r="C63" s="289">
        <v>3</v>
      </c>
      <c r="D63" s="291">
        <v>8000000</v>
      </c>
    </row>
    <row r="64" spans="1:4" ht="37.5" x14ac:dyDescent="0.25">
      <c r="A64" s="289">
        <v>2</v>
      </c>
      <c r="B64" s="290" t="s">
        <v>487</v>
      </c>
      <c r="C64" s="289">
        <v>4</v>
      </c>
      <c r="D64" s="291">
        <v>8000000</v>
      </c>
    </row>
    <row r="65" spans="1:4" ht="37.5" x14ac:dyDescent="0.25">
      <c r="A65" s="289">
        <v>3</v>
      </c>
      <c r="B65" s="290" t="s">
        <v>488</v>
      </c>
      <c r="C65" s="289">
        <v>1</v>
      </c>
      <c r="D65" s="291">
        <v>9600000</v>
      </c>
    </row>
    <row r="66" spans="1:4" ht="18.75" x14ac:dyDescent="0.25">
      <c r="A66" s="289">
        <v>4</v>
      </c>
      <c r="B66" s="290" t="s">
        <v>489</v>
      </c>
      <c r="C66" s="289">
        <v>2</v>
      </c>
      <c r="D66" s="291">
        <v>8800000</v>
      </c>
    </row>
    <row r="67" spans="1:4" ht="18.75" x14ac:dyDescent="0.25">
      <c r="A67" s="289">
        <v>5</v>
      </c>
      <c r="B67" s="290" t="s">
        <v>570</v>
      </c>
      <c r="C67" s="289">
        <v>7</v>
      </c>
      <c r="D67" s="291">
        <v>1600000</v>
      </c>
    </row>
    <row r="68" spans="1:4" ht="18.75" x14ac:dyDescent="0.25">
      <c r="A68" s="287" t="s">
        <v>365</v>
      </c>
      <c r="B68" s="288" t="s">
        <v>30</v>
      </c>
      <c r="C68" s="287"/>
      <c r="D68" s="291"/>
    </row>
    <row r="69" spans="1:4" ht="18.75" x14ac:dyDescent="0.25">
      <c r="A69" s="289">
        <v>1</v>
      </c>
      <c r="B69" s="290" t="s">
        <v>43</v>
      </c>
      <c r="C69" s="289">
        <v>1</v>
      </c>
      <c r="D69" s="291">
        <v>900000</v>
      </c>
    </row>
    <row r="70" spans="1:4" ht="18.75" x14ac:dyDescent="0.25">
      <c r="A70" s="289">
        <v>2</v>
      </c>
      <c r="B70" s="290" t="s">
        <v>243</v>
      </c>
      <c r="C70" s="289">
        <v>1</v>
      </c>
      <c r="D70" s="291">
        <v>600000</v>
      </c>
    </row>
    <row r="71" spans="1:4" ht="18.75" x14ac:dyDescent="0.25">
      <c r="A71" s="289">
        <v>3</v>
      </c>
      <c r="B71" s="290" t="s">
        <v>44</v>
      </c>
      <c r="C71" s="289">
        <v>1</v>
      </c>
      <c r="D71" s="291">
        <v>600000</v>
      </c>
    </row>
    <row r="72" spans="1:4" ht="18.75" x14ac:dyDescent="0.25">
      <c r="A72" s="289">
        <v>4</v>
      </c>
      <c r="B72" s="290" t="s">
        <v>226</v>
      </c>
      <c r="C72" s="289">
        <v>1</v>
      </c>
      <c r="D72" s="291">
        <v>480000</v>
      </c>
    </row>
    <row r="73" spans="1:4" s="270" customFormat="1" ht="37.5" x14ac:dyDescent="0.25">
      <c r="A73" s="289">
        <v>5</v>
      </c>
      <c r="B73" s="290" t="s">
        <v>490</v>
      </c>
      <c r="C73" s="289">
        <v>1</v>
      </c>
      <c r="D73" s="291">
        <v>3300000</v>
      </c>
    </row>
    <row r="74" spans="1:4" s="270" customFormat="1" ht="37.5" x14ac:dyDescent="0.25">
      <c r="A74" s="289">
        <v>6</v>
      </c>
      <c r="B74" s="290" t="s">
        <v>685</v>
      </c>
      <c r="C74" s="289">
        <v>1</v>
      </c>
      <c r="D74" s="291">
        <v>3300000</v>
      </c>
    </row>
    <row r="75" spans="1:4" s="270" customFormat="1" ht="18.75" x14ac:dyDescent="0.25">
      <c r="A75" s="289">
        <v>7</v>
      </c>
      <c r="B75" s="290" t="s">
        <v>571</v>
      </c>
      <c r="C75" s="289">
        <v>1</v>
      </c>
      <c r="D75" s="291">
        <v>3300000</v>
      </c>
    </row>
    <row r="76" spans="1:4" s="270" customFormat="1" ht="18.75" x14ac:dyDescent="0.25">
      <c r="A76" s="289">
        <v>8</v>
      </c>
      <c r="B76" s="290" t="s">
        <v>572</v>
      </c>
      <c r="C76" s="289">
        <v>1</v>
      </c>
      <c r="D76" s="291">
        <v>1320000</v>
      </c>
    </row>
    <row r="77" spans="1:4" s="270" customFormat="1" ht="18.75" x14ac:dyDescent="0.25">
      <c r="A77" s="287" t="s">
        <v>178</v>
      </c>
      <c r="B77" s="288" t="s">
        <v>45</v>
      </c>
      <c r="C77" s="287"/>
      <c r="D77" s="291"/>
    </row>
    <row r="78" spans="1:4" s="270" customFormat="1" ht="18.75" x14ac:dyDescent="0.25">
      <c r="A78" s="287" t="s">
        <v>364</v>
      </c>
      <c r="B78" s="288" t="s">
        <v>2</v>
      </c>
      <c r="C78" s="287"/>
      <c r="D78" s="291"/>
    </row>
    <row r="79" spans="1:4" x14ac:dyDescent="0.25">
      <c r="A79" s="339">
        <v>1</v>
      </c>
      <c r="B79" s="340" t="s">
        <v>686</v>
      </c>
      <c r="C79" s="339">
        <v>2</v>
      </c>
      <c r="D79" s="338">
        <v>8000000</v>
      </c>
    </row>
    <row r="80" spans="1:4" ht="9.75" customHeight="1" x14ac:dyDescent="0.25">
      <c r="A80" s="339"/>
      <c r="B80" s="340"/>
      <c r="C80" s="339"/>
      <c r="D80" s="338"/>
    </row>
    <row r="81" spans="1:4" x14ac:dyDescent="0.25">
      <c r="A81" s="339">
        <v>2</v>
      </c>
      <c r="B81" s="340" t="s">
        <v>687</v>
      </c>
      <c r="C81" s="339">
        <v>3</v>
      </c>
      <c r="D81" s="338">
        <v>9600000</v>
      </c>
    </row>
    <row r="82" spans="1:4" ht="6.75" customHeight="1" x14ac:dyDescent="0.25">
      <c r="A82" s="339"/>
      <c r="B82" s="340"/>
      <c r="C82" s="339"/>
      <c r="D82" s="338"/>
    </row>
    <row r="83" spans="1:4" s="270" customFormat="1" ht="18.75" x14ac:dyDescent="0.25">
      <c r="A83" s="287" t="s">
        <v>365</v>
      </c>
      <c r="B83" s="288" t="s">
        <v>51</v>
      </c>
      <c r="C83" s="287"/>
      <c r="D83" s="291"/>
    </row>
    <row r="84" spans="1:4" ht="18.75" x14ac:dyDescent="0.25">
      <c r="A84" s="289">
        <v>1</v>
      </c>
      <c r="B84" s="290" t="s">
        <v>491</v>
      </c>
      <c r="C84" s="289">
        <v>1</v>
      </c>
      <c r="D84" s="291">
        <v>4800000</v>
      </c>
    </row>
    <row r="85" spans="1:4" ht="37.5" x14ac:dyDescent="0.25">
      <c r="A85" s="289">
        <v>2</v>
      </c>
      <c r="B85" s="290" t="s">
        <v>492</v>
      </c>
      <c r="C85" s="289">
        <v>2</v>
      </c>
      <c r="D85" s="291">
        <v>3300000</v>
      </c>
    </row>
    <row r="86" spans="1:4" ht="37.5" x14ac:dyDescent="0.25">
      <c r="A86" s="289">
        <v>3</v>
      </c>
      <c r="B86" s="290" t="s">
        <v>493</v>
      </c>
      <c r="C86" s="289">
        <v>3</v>
      </c>
      <c r="D86" s="291">
        <v>2400000</v>
      </c>
    </row>
    <row r="87" spans="1:4" ht="18.75" x14ac:dyDescent="0.25">
      <c r="A87" s="289">
        <v>4</v>
      </c>
      <c r="B87" s="290" t="s">
        <v>494</v>
      </c>
      <c r="C87" s="289">
        <v>4</v>
      </c>
      <c r="D87" s="291">
        <v>2400000</v>
      </c>
    </row>
    <row r="88" spans="1:4" s="270" customFormat="1" ht="18.75" x14ac:dyDescent="0.25">
      <c r="A88" s="287" t="s">
        <v>366</v>
      </c>
      <c r="B88" s="288" t="s">
        <v>30</v>
      </c>
      <c r="C88" s="287"/>
      <c r="D88" s="291"/>
    </row>
    <row r="89" spans="1:4" ht="18.75" x14ac:dyDescent="0.25">
      <c r="A89" s="289">
        <v>1</v>
      </c>
      <c r="B89" s="290" t="s">
        <v>43</v>
      </c>
      <c r="C89" s="289">
        <v>1</v>
      </c>
      <c r="D89" s="291">
        <v>900000</v>
      </c>
    </row>
    <row r="90" spans="1:4" ht="18.75" x14ac:dyDescent="0.25">
      <c r="A90" s="289">
        <v>2</v>
      </c>
      <c r="B90" s="290" t="s">
        <v>243</v>
      </c>
      <c r="C90" s="289">
        <v>1</v>
      </c>
      <c r="D90" s="291">
        <v>600000</v>
      </c>
    </row>
    <row r="91" spans="1:4" ht="18.75" x14ac:dyDescent="0.25">
      <c r="A91" s="289">
        <v>3</v>
      </c>
      <c r="B91" s="290" t="s">
        <v>53</v>
      </c>
      <c r="C91" s="289">
        <v>1</v>
      </c>
      <c r="D91" s="291">
        <v>480000</v>
      </c>
    </row>
    <row r="92" spans="1:4" ht="18.75" x14ac:dyDescent="0.25">
      <c r="A92" s="289">
        <v>4</v>
      </c>
      <c r="B92" s="290" t="s">
        <v>54</v>
      </c>
      <c r="C92" s="289">
        <v>1</v>
      </c>
      <c r="D92" s="291">
        <v>480000</v>
      </c>
    </row>
    <row r="93" spans="1:4" ht="18.75" x14ac:dyDescent="0.25">
      <c r="A93" s="289">
        <v>5</v>
      </c>
      <c r="B93" s="290" t="s">
        <v>55</v>
      </c>
      <c r="C93" s="289">
        <v>1</v>
      </c>
      <c r="D93" s="291">
        <v>3900000</v>
      </c>
    </row>
    <row r="94" spans="1:4" s="270" customFormat="1" ht="18.75" x14ac:dyDescent="0.25">
      <c r="A94" s="289">
        <v>6</v>
      </c>
      <c r="B94" s="290" t="s">
        <v>50</v>
      </c>
      <c r="C94" s="289">
        <v>1</v>
      </c>
      <c r="D94" s="291">
        <v>2100000</v>
      </c>
    </row>
    <row r="95" spans="1:4" s="270" customFormat="1" ht="18.75" x14ac:dyDescent="0.25">
      <c r="A95" s="289">
        <v>7</v>
      </c>
      <c r="B95" s="290" t="s">
        <v>495</v>
      </c>
      <c r="C95" s="289">
        <v>1</v>
      </c>
      <c r="D95" s="291">
        <v>2400000</v>
      </c>
    </row>
    <row r="96" spans="1:4" s="270" customFormat="1" ht="18.75" x14ac:dyDescent="0.25">
      <c r="A96" s="287" t="s">
        <v>179</v>
      </c>
      <c r="B96" s="288" t="s">
        <v>56</v>
      </c>
      <c r="C96" s="287"/>
      <c r="D96" s="291"/>
    </row>
    <row r="97" spans="1:4" s="270" customFormat="1" ht="18.75" x14ac:dyDescent="0.25">
      <c r="A97" s="287" t="s">
        <v>364</v>
      </c>
      <c r="B97" s="288" t="s">
        <v>51</v>
      </c>
      <c r="C97" s="287"/>
      <c r="D97" s="291"/>
    </row>
    <row r="98" spans="1:4" ht="37.5" x14ac:dyDescent="0.25">
      <c r="A98" s="289">
        <v>1</v>
      </c>
      <c r="B98" s="290" t="s">
        <v>701</v>
      </c>
      <c r="C98" s="289">
        <v>3</v>
      </c>
      <c r="D98" s="291">
        <v>2000000</v>
      </c>
    </row>
    <row r="99" spans="1:4" ht="37.5" x14ac:dyDescent="0.25">
      <c r="A99" s="289">
        <v>2</v>
      </c>
      <c r="B99" s="290" t="s">
        <v>702</v>
      </c>
      <c r="C99" s="289">
        <v>1</v>
      </c>
      <c r="D99" s="291">
        <v>4800000</v>
      </c>
    </row>
    <row r="100" spans="1:4" ht="37.5" x14ac:dyDescent="0.25">
      <c r="A100" s="289">
        <v>3</v>
      </c>
      <c r="B100" s="290" t="s">
        <v>703</v>
      </c>
      <c r="C100" s="289">
        <v>2</v>
      </c>
      <c r="D100" s="291">
        <v>3040000</v>
      </c>
    </row>
    <row r="101" spans="1:4" ht="24" customHeight="1" x14ac:dyDescent="0.25">
      <c r="A101" s="289">
        <v>4</v>
      </c>
      <c r="B101" s="290" t="s">
        <v>486</v>
      </c>
      <c r="C101" s="289">
        <v>4</v>
      </c>
      <c r="D101" s="291">
        <v>2000000</v>
      </c>
    </row>
    <row r="102" spans="1:4" s="270" customFormat="1" ht="18.75" x14ac:dyDescent="0.25">
      <c r="A102" s="287" t="s">
        <v>365</v>
      </c>
      <c r="B102" s="288" t="s">
        <v>58</v>
      </c>
      <c r="C102" s="287"/>
      <c r="D102" s="291"/>
    </row>
    <row r="103" spans="1:4" s="270" customFormat="1" ht="18.75" x14ac:dyDescent="0.25">
      <c r="A103" s="289">
        <v>1</v>
      </c>
      <c r="B103" s="290" t="s">
        <v>704</v>
      </c>
      <c r="C103" s="289"/>
      <c r="D103" s="291"/>
    </row>
    <row r="104" spans="1:4" ht="37.5" x14ac:dyDescent="0.25">
      <c r="A104" s="294" t="s">
        <v>468</v>
      </c>
      <c r="B104" s="295" t="s">
        <v>705</v>
      </c>
      <c r="C104" s="296">
        <v>1</v>
      </c>
      <c r="D104" s="291">
        <v>1440000</v>
      </c>
    </row>
    <row r="105" spans="1:4" ht="37.5" x14ac:dyDescent="0.25">
      <c r="A105" s="294" t="s">
        <v>469</v>
      </c>
      <c r="B105" s="297" t="s">
        <v>706</v>
      </c>
      <c r="C105" s="296">
        <v>1</v>
      </c>
      <c r="D105" s="291">
        <v>1200000</v>
      </c>
    </row>
    <row r="106" spans="1:4" s="271" customFormat="1" ht="18.75" x14ac:dyDescent="0.25">
      <c r="A106" s="287" t="s">
        <v>366</v>
      </c>
      <c r="B106" s="288" t="s">
        <v>260</v>
      </c>
      <c r="C106" s="287"/>
      <c r="D106" s="291"/>
    </row>
    <row r="107" spans="1:4" s="271" customFormat="1" ht="18.75" x14ac:dyDescent="0.25">
      <c r="A107" s="289">
        <v>1</v>
      </c>
      <c r="B107" s="290" t="s">
        <v>354</v>
      </c>
      <c r="C107" s="289">
        <v>1</v>
      </c>
      <c r="D107" s="291">
        <v>840000</v>
      </c>
    </row>
    <row r="108" spans="1:4" ht="18.75" x14ac:dyDescent="0.25">
      <c r="A108" s="289">
        <v>2</v>
      </c>
      <c r="B108" s="290" t="s">
        <v>261</v>
      </c>
      <c r="C108" s="289">
        <v>1</v>
      </c>
      <c r="D108" s="291">
        <v>600000</v>
      </c>
    </row>
    <row r="109" spans="1:4" ht="18.75" x14ac:dyDescent="0.25">
      <c r="A109" s="289">
        <v>3</v>
      </c>
      <c r="B109" s="290" t="s">
        <v>259</v>
      </c>
      <c r="C109" s="289">
        <v>1</v>
      </c>
      <c r="D109" s="291">
        <v>420000</v>
      </c>
    </row>
    <row r="110" spans="1:4" s="270" customFormat="1" ht="18.75" x14ac:dyDescent="0.25">
      <c r="A110" s="289">
        <v>4</v>
      </c>
      <c r="B110" s="290" t="s">
        <v>707</v>
      </c>
      <c r="C110" s="289">
        <v>1</v>
      </c>
      <c r="D110" s="291">
        <v>700000</v>
      </c>
    </row>
    <row r="111" spans="1:4" ht="18.75" x14ac:dyDescent="0.25">
      <c r="A111" s="289">
        <v>5</v>
      </c>
      <c r="B111" s="290" t="s">
        <v>54</v>
      </c>
      <c r="C111" s="289">
        <v>1</v>
      </c>
      <c r="D111" s="291">
        <v>240000</v>
      </c>
    </row>
    <row r="112" spans="1:4" s="270" customFormat="1" ht="18.75" x14ac:dyDescent="0.25">
      <c r="A112" s="287" t="s">
        <v>187</v>
      </c>
      <c r="B112" s="288" t="s">
        <v>63</v>
      </c>
      <c r="C112" s="287"/>
      <c r="D112" s="291"/>
    </row>
    <row r="113" spans="1:4" s="270" customFormat="1" ht="18.75" x14ac:dyDescent="0.25">
      <c r="A113" s="287" t="s">
        <v>364</v>
      </c>
      <c r="B113" s="288" t="s">
        <v>64</v>
      </c>
      <c r="C113" s="287"/>
      <c r="D113" s="291"/>
    </row>
    <row r="114" spans="1:4" ht="24.75" customHeight="1" x14ac:dyDescent="0.25">
      <c r="A114" s="289">
        <v>1</v>
      </c>
      <c r="B114" s="290" t="s">
        <v>503</v>
      </c>
      <c r="C114" s="289">
        <v>4</v>
      </c>
      <c r="D114" s="291">
        <v>2500000</v>
      </c>
    </row>
    <row r="115" spans="1:4" ht="18.75" x14ac:dyDescent="0.25">
      <c r="A115" s="289">
        <v>2</v>
      </c>
      <c r="B115" s="290" t="s">
        <v>536</v>
      </c>
      <c r="C115" s="289">
        <v>3</v>
      </c>
      <c r="D115" s="291">
        <v>3500000</v>
      </c>
    </row>
    <row r="116" spans="1:4" ht="18.75" x14ac:dyDescent="0.25">
      <c r="A116" s="289">
        <v>3</v>
      </c>
      <c r="B116" s="290" t="s">
        <v>537</v>
      </c>
      <c r="C116" s="289">
        <v>2</v>
      </c>
      <c r="D116" s="291">
        <v>4200000</v>
      </c>
    </row>
    <row r="117" spans="1:4" s="270" customFormat="1" ht="37.5" x14ac:dyDescent="0.25">
      <c r="A117" s="289">
        <v>4</v>
      </c>
      <c r="B117" s="290" t="s">
        <v>314</v>
      </c>
      <c r="C117" s="289"/>
      <c r="D117" s="291"/>
    </row>
    <row r="118" spans="1:4" s="252" customFormat="1" ht="56.25" x14ac:dyDescent="0.25">
      <c r="A118" s="298" t="s">
        <v>471</v>
      </c>
      <c r="B118" s="295" t="s">
        <v>538</v>
      </c>
      <c r="C118" s="289">
        <v>1</v>
      </c>
      <c r="D118" s="291">
        <v>5400000</v>
      </c>
    </row>
    <row r="119" spans="1:4" ht="56.25" x14ac:dyDescent="0.25">
      <c r="A119" s="294" t="s">
        <v>472</v>
      </c>
      <c r="B119" s="295" t="s">
        <v>539</v>
      </c>
      <c r="C119" s="289">
        <v>1</v>
      </c>
      <c r="D119" s="291">
        <v>4200000</v>
      </c>
    </row>
    <row r="120" spans="1:4" ht="37.5" x14ac:dyDescent="0.25">
      <c r="A120" s="289">
        <v>5</v>
      </c>
      <c r="B120" s="290" t="s">
        <v>293</v>
      </c>
      <c r="C120" s="289">
        <v>5</v>
      </c>
      <c r="D120" s="291">
        <v>3000000</v>
      </c>
    </row>
    <row r="121" spans="1:4" s="270" customFormat="1" ht="18.75" x14ac:dyDescent="0.25">
      <c r="A121" s="287" t="s">
        <v>365</v>
      </c>
      <c r="B121" s="288" t="s">
        <v>65</v>
      </c>
      <c r="C121" s="287"/>
      <c r="D121" s="291"/>
    </row>
    <row r="122" spans="1:4" ht="37.5" x14ac:dyDescent="0.25">
      <c r="A122" s="289">
        <v>1</v>
      </c>
      <c r="B122" s="290" t="s">
        <v>294</v>
      </c>
      <c r="C122" s="289">
        <v>1</v>
      </c>
      <c r="D122" s="291">
        <v>5400000</v>
      </c>
    </row>
    <row r="123" spans="1:4" ht="37.5" x14ac:dyDescent="0.25">
      <c r="A123" s="289">
        <v>2</v>
      </c>
      <c r="B123" s="290" t="s">
        <v>295</v>
      </c>
      <c r="C123" s="289">
        <v>2</v>
      </c>
      <c r="D123" s="291">
        <v>3600000</v>
      </c>
    </row>
    <row r="124" spans="1:4" ht="18.75" x14ac:dyDescent="0.25">
      <c r="A124" s="289">
        <v>3</v>
      </c>
      <c r="B124" s="290" t="s">
        <v>203</v>
      </c>
      <c r="C124" s="289">
        <v>3</v>
      </c>
      <c r="D124" s="291">
        <v>1800000</v>
      </c>
    </row>
    <row r="125" spans="1:4" ht="18.75" x14ac:dyDescent="0.25">
      <c r="A125" s="289">
        <v>4</v>
      </c>
      <c r="B125" s="290" t="s">
        <v>204</v>
      </c>
      <c r="C125" s="289">
        <v>4</v>
      </c>
      <c r="D125" s="291">
        <v>1440000</v>
      </c>
    </row>
    <row r="126" spans="1:4" ht="37.5" x14ac:dyDescent="0.25">
      <c r="A126" s="289">
        <v>5</v>
      </c>
      <c r="B126" s="290" t="s">
        <v>219</v>
      </c>
      <c r="C126" s="289">
        <v>5</v>
      </c>
      <c r="D126" s="291">
        <v>4200000</v>
      </c>
    </row>
    <row r="127" spans="1:4" ht="18.75" x14ac:dyDescent="0.25">
      <c r="A127" s="289">
        <v>6</v>
      </c>
      <c r="B127" s="290" t="s">
        <v>205</v>
      </c>
      <c r="C127" s="289">
        <v>6</v>
      </c>
      <c r="D127" s="291">
        <v>3000000</v>
      </c>
    </row>
    <row r="128" spans="1:4" s="252" customFormat="1" ht="37.5" x14ac:dyDescent="0.25">
      <c r="A128" s="289">
        <v>7</v>
      </c>
      <c r="B128" s="290" t="s">
        <v>540</v>
      </c>
      <c r="C128" s="289">
        <v>7</v>
      </c>
      <c r="D128" s="291">
        <v>1200000</v>
      </c>
    </row>
    <row r="129" spans="1:4" s="252" customFormat="1" ht="37.5" x14ac:dyDescent="0.25">
      <c r="A129" s="289">
        <v>8</v>
      </c>
      <c r="B129" s="290" t="s">
        <v>299</v>
      </c>
      <c r="C129" s="289">
        <v>8</v>
      </c>
      <c r="D129" s="291">
        <v>600000</v>
      </c>
    </row>
    <row r="130" spans="1:4" s="270" customFormat="1" ht="18.75" x14ac:dyDescent="0.25">
      <c r="A130" s="287" t="s">
        <v>366</v>
      </c>
      <c r="B130" s="288" t="s">
        <v>66</v>
      </c>
      <c r="C130" s="287"/>
      <c r="D130" s="291"/>
    </row>
    <row r="131" spans="1:4" ht="37.5" x14ac:dyDescent="0.25">
      <c r="A131" s="289">
        <v>1</v>
      </c>
      <c r="B131" s="290" t="s">
        <v>206</v>
      </c>
      <c r="C131" s="289">
        <v>3</v>
      </c>
      <c r="D131" s="291">
        <v>2040000</v>
      </c>
    </row>
    <row r="132" spans="1:4" s="270" customFormat="1" ht="37.5" x14ac:dyDescent="0.25">
      <c r="A132" s="289">
        <v>2</v>
      </c>
      <c r="B132" s="290" t="s">
        <v>732</v>
      </c>
      <c r="C132" s="289">
        <v>3</v>
      </c>
      <c r="D132" s="291">
        <v>2250000</v>
      </c>
    </row>
    <row r="133" spans="1:4" ht="37.5" x14ac:dyDescent="0.25">
      <c r="A133" s="289">
        <v>3</v>
      </c>
      <c r="B133" s="290" t="s">
        <v>541</v>
      </c>
      <c r="C133" s="289">
        <v>6</v>
      </c>
      <c r="D133" s="291">
        <v>840000</v>
      </c>
    </row>
    <row r="134" spans="1:4" ht="37.5" x14ac:dyDescent="0.25">
      <c r="A134" s="289">
        <v>4</v>
      </c>
      <c r="B134" s="290" t="s">
        <v>208</v>
      </c>
      <c r="C134" s="289">
        <v>5</v>
      </c>
      <c r="D134" s="291">
        <v>1200000</v>
      </c>
    </row>
    <row r="135" spans="1:4" ht="37.5" x14ac:dyDescent="0.25">
      <c r="A135" s="289">
        <v>5</v>
      </c>
      <c r="B135" s="290" t="s">
        <v>290</v>
      </c>
      <c r="C135" s="289">
        <v>4</v>
      </c>
      <c r="D135" s="291">
        <v>600000</v>
      </c>
    </row>
    <row r="136" spans="1:4" ht="18.75" x14ac:dyDescent="0.25">
      <c r="A136" s="289">
        <v>6</v>
      </c>
      <c r="B136" s="290" t="s">
        <v>220</v>
      </c>
      <c r="C136" s="289">
        <v>6</v>
      </c>
      <c r="D136" s="291">
        <v>600000</v>
      </c>
    </row>
    <row r="137" spans="1:4" s="270" customFormat="1" ht="18.75" x14ac:dyDescent="0.25">
      <c r="A137" s="287" t="s">
        <v>367</v>
      </c>
      <c r="B137" s="288" t="s">
        <v>15</v>
      </c>
      <c r="C137" s="287"/>
      <c r="D137" s="291"/>
    </row>
    <row r="138" spans="1:4" ht="18.75" x14ac:dyDescent="0.25">
      <c r="A138" s="289">
        <v>1</v>
      </c>
      <c r="B138" s="290" t="s">
        <v>21</v>
      </c>
      <c r="C138" s="289">
        <v>1</v>
      </c>
      <c r="D138" s="291">
        <v>600000</v>
      </c>
    </row>
    <row r="139" spans="1:4" ht="18.75" x14ac:dyDescent="0.25">
      <c r="A139" s="289">
        <v>2</v>
      </c>
      <c r="B139" s="290" t="s">
        <v>68</v>
      </c>
      <c r="C139" s="289">
        <v>1</v>
      </c>
      <c r="D139" s="291">
        <v>420000</v>
      </c>
    </row>
    <row r="140" spans="1:4" ht="18.75" x14ac:dyDescent="0.25">
      <c r="A140" s="289">
        <v>3</v>
      </c>
      <c r="B140" s="290" t="s">
        <v>69</v>
      </c>
      <c r="C140" s="289">
        <v>1</v>
      </c>
      <c r="D140" s="291">
        <v>2500000</v>
      </c>
    </row>
    <row r="141" spans="1:4" ht="18.75" x14ac:dyDescent="0.25">
      <c r="A141" s="289">
        <v>4</v>
      </c>
      <c r="B141" s="290" t="s">
        <v>210</v>
      </c>
      <c r="C141" s="289">
        <v>1</v>
      </c>
      <c r="D141" s="291">
        <v>2500000</v>
      </c>
    </row>
    <row r="142" spans="1:4" ht="37.5" x14ac:dyDescent="0.25">
      <c r="A142" s="289">
        <v>5</v>
      </c>
      <c r="B142" s="290" t="s">
        <v>221</v>
      </c>
      <c r="C142" s="289">
        <v>1</v>
      </c>
      <c r="D142" s="291">
        <v>600000</v>
      </c>
    </row>
    <row r="143" spans="1:4" s="270" customFormat="1" ht="18.75" x14ac:dyDescent="0.25">
      <c r="A143" s="287" t="s">
        <v>192</v>
      </c>
      <c r="B143" s="288" t="s">
        <v>566</v>
      </c>
      <c r="C143" s="287"/>
      <c r="D143" s="291"/>
    </row>
    <row r="144" spans="1:4" s="270" customFormat="1" ht="18.75" x14ac:dyDescent="0.25">
      <c r="A144" s="287" t="s">
        <v>364</v>
      </c>
      <c r="B144" s="288" t="s">
        <v>65</v>
      </c>
      <c r="C144" s="287"/>
      <c r="D144" s="291"/>
    </row>
    <row r="145" spans="1:4" ht="37.5" x14ac:dyDescent="0.25">
      <c r="A145" s="289">
        <v>1</v>
      </c>
      <c r="B145" s="290" t="s">
        <v>697</v>
      </c>
      <c r="C145" s="289">
        <v>3</v>
      </c>
      <c r="D145" s="291">
        <v>3000000</v>
      </c>
    </row>
    <row r="146" spans="1:4" ht="37.5" x14ac:dyDescent="0.25">
      <c r="A146" s="289">
        <v>2</v>
      </c>
      <c r="B146" s="290" t="s">
        <v>698</v>
      </c>
      <c r="C146" s="289">
        <v>2</v>
      </c>
      <c r="D146" s="291">
        <v>6500000</v>
      </c>
    </row>
    <row r="147" spans="1:4" ht="18.75" x14ac:dyDescent="0.25">
      <c r="A147" s="289">
        <v>3</v>
      </c>
      <c r="B147" s="290" t="s">
        <v>699</v>
      </c>
      <c r="C147" s="289">
        <v>1</v>
      </c>
      <c r="D147" s="291">
        <v>6200000</v>
      </c>
    </row>
    <row r="148" spans="1:4" s="270" customFormat="1" ht="18.75" x14ac:dyDescent="0.25">
      <c r="A148" s="287" t="s">
        <v>365</v>
      </c>
      <c r="B148" s="288" t="s">
        <v>74</v>
      </c>
      <c r="C148" s="287"/>
      <c r="D148" s="291"/>
    </row>
    <row r="149" spans="1:4" ht="18.75" x14ac:dyDescent="0.25">
      <c r="A149" s="289">
        <v>1</v>
      </c>
      <c r="B149" s="290" t="s">
        <v>638</v>
      </c>
      <c r="C149" s="289">
        <v>1</v>
      </c>
      <c r="D149" s="291">
        <v>5800000</v>
      </c>
    </row>
    <row r="150" spans="1:4" s="270" customFormat="1" ht="37.5" x14ac:dyDescent="0.25">
      <c r="A150" s="289">
        <v>2</v>
      </c>
      <c r="B150" s="290" t="s">
        <v>639</v>
      </c>
      <c r="C150" s="289">
        <v>1</v>
      </c>
      <c r="D150" s="291">
        <v>4000000</v>
      </c>
    </row>
    <row r="151" spans="1:4" ht="37.5" x14ac:dyDescent="0.25">
      <c r="A151" s="289">
        <v>3</v>
      </c>
      <c r="B151" s="290" t="s">
        <v>640</v>
      </c>
      <c r="C151" s="289">
        <v>1</v>
      </c>
      <c r="D151" s="291">
        <v>5000000</v>
      </c>
    </row>
    <row r="152" spans="1:4" s="270" customFormat="1" ht="37.5" x14ac:dyDescent="0.25">
      <c r="A152" s="289">
        <v>4</v>
      </c>
      <c r="B152" s="290" t="s">
        <v>641</v>
      </c>
      <c r="C152" s="289">
        <v>1</v>
      </c>
      <c r="D152" s="291">
        <v>5000000</v>
      </c>
    </row>
    <row r="153" spans="1:4" s="270" customFormat="1" ht="37.5" x14ac:dyDescent="0.25">
      <c r="A153" s="289">
        <v>5</v>
      </c>
      <c r="B153" s="290" t="s">
        <v>642</v>
      </c>
      <c r="C153" s="289">
        <v>1</v>
      </c>
      <c r="D153" s="291">
        <v>2300000</v>
      </c>
    </row>
    <row r="154" spans="1:4" s="270" customFormat="1" ht="18.75" x14ac:dyDescent="0.25">
      <c r="A154" s="287" t="s">
        <v>366</v>
      </c>
      <c r="B154" s="288" t="s">
        <v>94</v>
      </c>
      <c r="C154" s="287"/>
      <c r="D154" s="291"/>
    </row>
    <row r="155" spans="1:4" s="270" customFormat="1" ht="37.5" x14ac:dyDescent="0.25">
      <c r="A155" s="289">
        <v>1</v>
      </c>
      <c r="B155" s="290" t="s">
        <v>643</v>
      </c>
      <c r="C155" s="289">
        <v>3</v>
      </c>
      <c r="D155" s="291">
        <v>5000000</v>
      </c>
    </row>
    <row r="156" spans="1:4" ht="37.5" x14ac:dyDescent="0.25">
      <c r="A156" s="289">
        <v>2</v>
      </c>
      <c r="B156" s="290" t="s">
        <v>644</v>
      </c>
      <c r="C156" s="289">
        <v>4</v>
      </c>
      <c r="D156" s="291">
        <v>2300000</v>
      </c>
    </row>
    <row r="157" spans="1:4" s="270" customFormat="1" ht="18.75" x14ac:dyDescent="0.25">
      <c r="A157" s="287" t="s">
        <v>367</v>
      </c>
      <c r="B157" s="288" t="s">
        <v>140</v>
      </c>
      <c r="C157" s="287"/>
      <c r="D157" s="291"/>
    </row>
    <row r="158" spans="1:4" s="270" customFormat="1" ht="37.5" x14ac:dyDescent="0.25">
      <c r="A158" s="289">
        <v>1</v>
      </c>
      <c r="B158" s="290" t="s">
        <v>734</v>
      </c>
      <c r="C158" s="289">
        <v>3</v>
      </c>
      <c r="D158" s="291">
        <v>6000000</v>
      </c>
    </row>
    <row r="159" spans="1:4" ht="37.5" x14ac:dyDescent="0.25">
      <c r="A159" s="289">
        <v>2</v>
      </c>
      <c r="B159" s="290" t="s">
        <v>735</v>
      </c>
      <c r="C159" s="289">
        <v>4</v>
      </c>
      <c r="D159" s="291">
        <v>3000000</v>
      </c>
    </row>
    <row r="160" spans="1:4" s="270" customFormat="1" ht="18.75" x14ac:dyDescent="0.25">
      <c r="A160" s="289">
        <v>3</v>
      </c>
      <c r="B160" s="290" t="s">
        <v>645</v>
      </c>
      <c r="C160" s="289">
        <v>5</v>
      </c>
      <c r="D160" s="291">
        <v>2800000</v>
      </c>
    </row>
    <row r="161" spans="1:4" s="270" customFormat="1" ht="18.75" x14ac:dyDescent="0.25">
      <c r="A161" s="287" t="s">
        <v>368</v>
      </c>
      <c r="B161" s="288" t="s">
        <v>58</v>
      </c>
      <c r="C161" s="287"/>
      <c r="D161" s="291"/>
    </row>
    <row r="162" spans="1:4" ht="18.75" x14ac:dyDescent="0.25">
      <c r="A162" s="289">
        <v>1</v>
      </c>
      <c r="B162" s="290" t="s">
        <v>646</v>
      </c>
      <c r="C162" s="289">
        <v>2</v>
      </c>
      <c r="D162" s="291">
        <v>2700000</v>
      </c>
    </row>
    <row r="163" spans="1:4" s="270" customFormat="1" ht="37.5" x14ac:dyDescent="0.25">
      <c r="A163" s="289">
        <v>2</v>
      </c>
      <c r="B163" s="290" t="s">
        <v>647</v>
      </c>
      <c r="C163" s="289">
        <v>3</v>
      </c>
      <c r="D163" s="291">
        <v>3200000</v>
      </c>
    </row>
    <row r="164" spans="1:4" s="270" customFormat="1" ht="25.5" customHeight="1" x14ac:dyDescent="0.25">
      <c r="A164" s="289">
        <v>3</v>
      </c>
      <c r="B164" s="290" t="s">
        <v>648</v>
      </c>
      <c r="C164" s="289">
        <v>4</v>
      </c>
      <c r="D164" s="291">
        <v>4000000</v>
      </c>
    </row>
    <row r="165" spans="1:4" ht="18.75" x14ac:dyDescent="0.25">
      <c r="A165" s="289">
        <v>4</v>
      </c>
      <c r="B165" s="290" t="s">
        <v>591</v>
      </c>
      <c r="C165" s="289">
        <v>2</v>
      </c>
      <c r="D165" s="291">
        <v>5000000</v>
      </c>
    </row>
    <row r="166" spans="1:4" ht="37.5" x14ac:dyDescent="0.25">
      <c r="A166" s="289">
        <v>5</v>
      </c>
      <c r="B166" s="290" t="s">
        <v>592</v>
      </c>
      <c r="C166" s="289">
        <v>1</v>
      </c>
      <c r="D166" s="291">
        <v>5000000</v>
      </c>
    </row>
    <row r="167" spans="1:4" s="252" customFormat="1" ht="37.5" x14ac:dyDescent="0.25">
      <c r="A167" s="289">
        <v>6</v>
      </c>
      <c r="B167" s="290" t="s">
        <v>649</v>
      </c>
      <c r="C167" s="289">
        <v>4</v>
      </c>
      <c r="D167" s="291">
        <v>3200000</v>
      </c>
    </row>
    <row r="168" spans="1:4" s="270" customFormat="1" ht="18.75" x14ac:dyDescent="0.25">
      <c r="A168" s="287" t="s">
        <v>369</v>
      </c>
      <c r="B168" s="288" t="s">
        <v>15</v>
      </c>
      <c r="C168" s="287"/>
      <c r="D168" s="291"/>
    </row>
    <row r="169" spans="1:4" ht="18.75" x14ac:dyDescent="0.25">
      <c r="A169" s="289">
        <v>1</v>
      </c>
      <c r="B169" s="290" t="s">
        <v>650</v>
      </c>
      <c r="C169" s="289">
        <v>1</v>
      </c>
      <c r="D169" s="291">
        <v>1000000</v>
      </c>
    </row>
    <row r="170" spans="1:4" ht="18.75" x14ac:dyDescent="0.25">
      <c r="A170" s="289">
        <v>2</v>
      </c>
      <c r="B170" s="290" t="s">
        <v>651</v>
      </c>
      <c r="C170" s="289">
        <v>1</v>
      </c>
      <c r="D170" s="291">
        <v>800000</v>
      </c>
    </row>
    <row r="171" spans="1:4" ht="18.75" x14ac:dyDescent="0.25">
      <c r="A171" s="289">
        <v>3</v>
      </c>
      <c r="B171" s="290" t="s">
        <v>652</v>
      </c>
      <c r="C171" s="289">
        <v>1</v>
      </c>
      <c r="D171" s="291">
        <v>600000</v>
      </c>
    </row>
    <row r="172" spans="1:4" s="270" customFormat="1" ht="18.75" x14ac:dyDescent="0.25">
      <c r="A172" s="287" t="s">
        <v>370</v>
      </c>
      <c r="B172" s="288" t="s">
        <v>86</v>
      </c>
      <c r="C172" s="289"/>
      <c r="D172" s="291"/>
    </row>
    <row r="173" spans="1:4" ht="18.75" x14ac:dyDescent="0.25">
      <c r="A173" s="289">
        <v>1</v>
      </c>
      <c r="B173" s="290" t="s">
        <v>653</v>
      </c>
      <c r="C173" s="289">
        <v>1</v>
      </c>
      <c r="D173" s="291">
        <v>4500000</v>
      </c>
    </row>
    <row r="174" spans="1:4" ht="18.75" x14ac:dyDescent="0.25">
      <c r="A174" s="289">
        <v>2</v>
      </c>
      <c r="B174" s="290" t="s">
        <v>654</v>
      </c>
      <c r="C174" s="289">
        <v>1</v>
      </c>
      <c r="D174" s="291">
        <v>3500000</v>
      </c>
    </row>
    <row r="175" spans="1:4" ht="18.75" x14ac:dyDescent="0.25">
      <c r="A175" s="289">
        <v>3</v>
      </c>
      <c r="B175" s="290" t="s">
        <v>655</v>
      </c>
      <c r="C175" s="289">
        <v>1</v>
      </c>
      <c r="D175" s="291">
        <v>3500000</v>
      </c>
    </row>
    <row r="176" spans="1:4" s="270" customFormat="1" ht="18.75" x14ac:dyDescent="0.25">
      <c r="A176" s="287" t="s">
        <v>327</v>
      </c>
      <c r="B176" s="288" t="s">
        <v>90</v>
      </c>
      <c r="C176" s="287"/>
      <c r="D176" s="291"/>
    </row>
    <row r="177" spans="1:4" s="270" customFormat="1" ht="18.75" x14ac:dyDescent="0.25">
      <c r="A177" s="287" t="s">
        <v>364</v>
      </c>
      <c r="B177" s="288" t="s">
        <v>51</v>
      </c>
      <c r="C177" s="287"/>
      <c r="D177" s="291"/>
    </row>
    <row r="178" spans="1:4" ht="37.5" x14ac:dyDescent="0.25">
      <c r="A178" s="289">
        <v>1</v>
      </c>
      <c r="B178" s="290" t="s">
        <v>91</v>
      </c>
      <c r="C178" s="289">
        <v>3</v>
      </c>
      <c r="D178" s="291">
        <v>2400000</v>
      </c>
    </row>
    <row r="179" spans="1:4" ht="41.25" customHeight="1" x14ac:dyDescent="0.25">
      <c r="A179" s="289">
        <v>2</v>
      </c>
      <c r="B179" s="290" t="s">
        <v>534</v>
      </c>
      <c r="C179" s="289">
        <v>2</v>
      </c>
      <c r="D179" s="291">
        <v>3600000</v>
      </c>
    </row>
    <row r="180" spans="1:4" ht="37.5" x14ac:dyDescent="0.25">
      <c r="A180" s="289">
        <v>3</v>
      </c>
      <c r="B180" s="290" t="s">
        <v>535</v>
      </c>
      <c r="C180" s="289">
        <v>1</v>
      </c>
      <c r="D180" s="291">
        <v>4800000</v>
      </c>
    </row>
    <row r="181" spans="1:4" ht="37.5" x14ac:dyDescent="0.25">
      <c r="A181" s="289">
        <v>4</v>
      </c>
      <c r="B181" s="290" t="s">
        <v>92</v>
      </c>
      <c r="C181" s="289">
        <v>2</v>
      </c>
      <c r="D181" s="291">
        <v>3600000</v>
      </c>
    </row>
    <row r="182" spans="1:4" ht="37.5" x14ac:dyDescent="0.25">
      <c r="A182" s="289">
        <v>5</v>
      </c>
      <c r="B182" s="290" t="s">
        <v>246</v>
      </c>
      <c r="C182" s="289">
        <v>4</v>
      </c>
      <c r="D182" s="291">
        <v>3000000</v>
      </c>
    </row>
    <row r="183" spans="1:4" ht="37.5" x14ac:dyDescent="0.25">
      <c r="A183" s="289">
        <v>6</v>
      </c>
      <c r="B183" s="290" t="s">
        <v>247</v>
      </c>
      <c r="C183" s="289">
        <v>6</v>
      </c>
      <c r="D183" s="291">
        <v>2400000</v>
      </c>
    </row>
    <row r="184" spans="1:4" ht="37.5" x14ac:dyDescent="0.25">
      <c r="A184" s="289">
        <v>7</v>
      </c>
      <c r="B184" s="290" t="s">
        <v>292</v>
      </c>
      <c r="C184" s="289">
        <v>5</v>
      </c>
      <c r="D184" s="291">
        <v>1800000</v>
      </c>
    </row>
    <row r="185" spans="1:4" s="252" customFormat="1" ht="24" customHeight="1" x14ac:dyDescent="0.25">
      <c r="A185" s="289">
        <v>8</v>
      </c>
      <c r="B185" s="290" t="s">
        <v>731</v>
      </c>
      <c r="C185" s="289">
        <v>6</v>
      </c>
      <c r="D185" s="291"/>
    </row>
    <row r="186" spans="1:4" s="270" customFormat="1" ht="18.75" x14ac:dyDescent="0.25">
      <c r="A186" s="287" t="s">
        <v>365</v>
      </c>
      <c r="B186" s="288" t="s">
        <v>93</v>
      </c>
      <c r="C186" s="287"/>
      <c r="D186" s="291"/>
    </row>
    <row r="187" spans="1:4" ht="18.75" x14ac:dyDescent="0.25">
      <c r="A187" s="289">
        <v>1</v>
      </c>
      <c r="B187" s="290" t="s">
        <v>222</v>
      </c>
      <c r="C187" s="289">
        <v>1</v>
      </c>
      <c r="D187" s="291">
        <v>1200000</v>
      </c>
    </row>
    <row r="188" spans="1:4" ht="18.75" x14ac:dyDescent="0.25">
      <c r="A188" s="289">
        <v>2</v>
      </c>
      <c r="B188" s="290" t="s">
        <v>223</v>
      </c>
      <c r="C188" s="289">
        <v>2</v>
      </c>
      <c r="D188" s="291">
        <v>600000</v>
      </c>
    </row>
    <row r="189" spans="1:4" s="270" customFormat="1" ht="18.75" x14ac:dyDescent="0.25">
      <c r="A189" s="287" t="s">
        <v>366</v>
      </c>
      <c r="B189" s="288" t="s">
        <v>94</v>
      </c>
      <c r="C189" s="287"/>
      <c r="D189" s="291"/>
    </row>
    <row r="190" spans="1:4" ht="37.5" x14ac:dyDescent="0.25">
      <c r="A190" s="289">
        <v>1</v>
      </c>
      <c r="B190" s="290" t="s">
        <v>224</v>
      </c>
      <c r="C190" s="289">
        <v>1</v>
      </c>
      <c r="D190" s="291">
        <v>3000000</v>
      </c>
    </row>
    <row r="191" spans="1:4" ht="18.75" x14ac:dyDescent="0.25">
      <c r="A191" s="289">
        <v>2</v>
      </c>
      <c r="B191" s="290" t="s">
        <v>225</v>
      </c>
      <c r="C191" s="289">
        <v>2</v>
      </c>
      <c r="D191" s="291">
        <v>1200000</v>
      </c>
    </row>
    <row r="192" spans="1:4" s="270" customFormat="1" ht="18.75" x14ac:dyDescent="0.25">
      <c r="A192" s="287" t="s">
        <v>368</v>
      </c>
      <c r="B192" s="288" t="s">
        <v>15</v>
      </c>
      <c r="C192" s="287"/>
      <c r="D192" s="291"/>
    </row>
    <row r="193" spans="1:4" ht="18.75" x14ac:dyDescent="0.25">
      <c r="A193" s="289">
        <v>1</v>
      </c>
      <c r="B193" s="290" t="s">
        <v>95</v>
      </c>
      <c r="C193" s="289">
        <v>1</v>
      </c>
      <c r="D193" s="291">
        <v>600000</v>
      </c>
    </row>
    <row r="194" spans="1:4" ht="18.75" x14ac:dyDescent="0.25">
      <c r="A194" s="289">
        <v>2</v>
      </c>
      <c r="B194" s="290" t="s">
        <v>54</v>
      </c>
      <c r="C194" s="289">
        <v>1</v>
      </c>
      <c r="D194" s="291">
        <v>420000</v>
      </c>
    </row>
    <row r="195" spans="1:4" ht="18.75" x14ac:dyDescent="0.25">
      <c r="A195" s="289">
        <v>3</v>
      </c>
      <c r="B195" s="290" t="s">
        <v>96</v>
      </c>
      <c r="C195" s="289">
        <v>1</v>
      </c>
      <c r="D195" s="291">
        <v>3600000</v>
      </c>
    </row>
    <row r="196" spans="1:4" s="270" customFormat="1" ht="37.5" x14ac:dyDescent="0.25">
      <c r="A196" s="289">
        <v>4</v>
      </c>
      <c r="B196" s="290" t="s">
        <v>583</v>
      </c>
      <c r="C196" s="289">
        <v>1</v>
      </c>
      <c r="D196" s="291">
        <v>2040000</v>
      </c>
    </row>
    <row r="197" spans="1:4" s="270" customFormat="1" ht="37.5" x14ac:dyDescent="0.25">
      <c r="A197" s="289">
        <v>5</v>
      </c>
      <c r="B197" s="290" t="s">
        <v>634</v>
      </c>
      <c r="C197" s="289">
        <v>1</v>
      </c>
      <c r="D197" s="291">
        <v>1200000</v>
      </c>
    </row>
    <row r="198" spans="1:4" s="270" customFormat="1" ht="18.75" x14ac:dyDescent="0.25">
      <c r="A198" s="287" t="s">
        <v>364</v>
      </c>
      <c r="B198" s="288" t="s">
        <v>97</v>
      </c>
      <c r="C198" s="287"/>
      <c r="D198" s="291"/>
    </row>
    <row r="199" spans="1:4" s="270" customFormat="1" ht="18.75" x14ac:dyDescent="0.25">
      <c r="A199" s="287" t="s">
        <v>364</v>
      </c>
      <c r="B199" s="288" t="s">
        <v>25</v>
      </c>
      <c r="C199" s="287"/>
      <c r="D199" s="291"/>
    </row>
    <row r="200" spans="1:4" ht="37.5" x14ac:dyDescent="0.25">
      <c r="A200" s="289">
        <v>1</v>
      </c>
      <c r="B200" s="290" t="s">
        <v>517</v>
      </c>
      <c r="C200" s="289">
        <v>2</v>
      </c>
      <c r="D200" s="291">
        <v>2450000</v>
      </c>
    </row>
    <row r="201" spans="1:4" ht="37.5" x14ac:dyDescent="0.25">
      <c r="A201" s="289">
        <v>2</v>
      </c>
      <c r="B201" s="290" t="s">
        <v>238</v>
      </c>
      <c r="C201" s="289">
        <v>4</v>
      </c>
      <c r="D201" s="291">
        <v>1800000</v>
      </c>
    </row>
    <row r="202" spans="1:4" ht="37.5" x14ac:dyDescent="0.25">
      <c r="A202" s="289">
        <v>3</v>
      </c>
      <c r="B202" s="290" t="s">
        <v>266</v>
      </c>
      <c r="C202" s="289">
        <v>1</v>
      </c>
      <c r="D202" s="291">
        <v>3150000</v>
      </c>
    </row>
    <row r="203" spans="1:4" ht="39" customHeight="1" x14ac:dyDescent="0.25">
      <c r="A203" s="289">
        <v>4</v>
      </c>
      <c r="B203" s="290" t="s">
        <v>267</v>
      </c>
      <c r="C203" s="289">
        <v>4</v>
      </c>
      <c r="D203" s="291">
        <v>2160000</v>
      </c>
    </row>
    <row r="204" spans="1:4" ht="56.25" x14ac:dyDescent="0.25">
      <c r="A204" s="289">
        <v>5</v>
      </c>
      <c r="B204" s="290" t="s">
        <v>340</v>
      </c>
      <c r="C204" s="289">
        <v>3</v>
      </c>
      <c r="D204" s="291">
        <v>2760000</v>
      </c>
    </row>
    <row r="205" spans="1:4" ht="18.75" x14ac:dyDescent="0.25">
      <c r="A205" s="289">
        <v>6</v>
      </c>
      <c r="B205" s="290" t="s">
        <v>268</v>
      </c>
      <c r="C205" s="289">
        <v>5</v>
      </c>
      <c r="D205" s="291">
        <v>1800000</v>
      </c>
    </row>
    <row r="206" spans="1:4" s="270" customFormat="1" ht="18.75" x14ac:dyDescent="0.25">
      <c r="A206" s="287" t="s">
        <v>365</v>
      </c>
      <c r="B206" s="288" t="s">
        <v>98</v>
      </c>
      <c r="C206" s="287"/>
      <c r="D206" s="291"/>
    </row>
    <row r="207" spans="1:4" ht="37.5" x14ac:dyDescent="0.25">
      <c r="A207" s="289">
        <v>1</v>
      </c>
      <c r="B207" s="290" t="s">
        <v>270</v>
      </c>
      <c r="C207" s="289">
        <v>1</v>
      </c>
      <c r="D207" s="291">
        <v>1800000</v>
      </c>
    </row>
    <row r="208" spans="1:4" s="270" customFormat="1" ht="18.75" x14ac:dyDescent="0.25">
      <c r="A208" s="287" t="s">
        <v>366</v>
      </c>
      <c r="B208" s="288" t="s">
        <v>808</v>
      </c>
      <c r="C208" s="287"/>
      <c r="D208" s="291"/>
    </row>
    <row r="209" spans="1:4" s="270" customFormat="1" ht="18.75" x14ac:dyDescent="0.25">
      <c r="A209" s="289">
        <v>1</v>
      </c>
      <c r="B209" s="290" t="s">
        <v>700</v>
      </c>
      <c r="C209" s="289">
        <v>1</v>
      </c>
      <c r="D209" s="291">
        <v>750000</v>
      </c>
    </row>
    <row r="210" spans="1:4" ht="18.75" x14ac:dyDescent="0.25">
      <c r="A210" s="289">
        <v>2</v>
      </c>
      <c r="B210" s="290" t="s">
        <v>95</v>
      </c>
      <c r="C210" s="289">
        <v>1</v>
      </c>
      <c r="D210" s="291">
        <v>600000</v>
      </c>
    </row>
    <row r="211" spans="1:4" ht="18.75" x14ac:dyDescent="0.25">
      <c r="A211" s="289">
        <v>3</v>
      </c>
      <c r="B211" s="290" t="s">
        <v>244</v>
      </c>
      <c r="C211" s="289">
        <v>1</v>
      </c>
      <c r="D211" s="291">
        <v>420000</v>
      </c>
    </row>
    <row r="212" spans="1:4" ht="18.75" x14ac:dyDescent="0.25">
      <c r="A212" s="289">
        <v>4</v>
      </c>
      <c r="B212" s="290" t="s">
        <v>99</v>
      </c>
      <c r="C212" s="289">
        <v>1</v>
      </c>
      <c r="D212" s="291">
        <v>240000</v>
      </c>
    </row>
    <row r="213" spans="1:4" ht="18.75" x14ac:dyDescent="0.25">
      <c r="A213" s="289">
        <v>5</v>
      </c>
      <c r="B213" s="290" t="s">
        <v>100</v>
      </c>
      <c r="C213" s="289">
        <v>1</v>
      </c>
      <c r="D213" s="291">
        <v>180000</v>
      </c>
    </row>
    <row r="214" spans="1:4" s="270" customFormat="1" ht="18.75" x14ac:dyDescent="0.25">
      <c r="A214" s="287" t="s">
        <v>479</v>
      </c>
      <c r="B214" s="288" t="s">
        <v>103</v>
      </c>
      <c r="C214" s="287"/>
      <c r="D214" s="291"/>
    </row>
    <row r="215" spans="1:4" s="270" customFormat="1" ht="18.75" x14ac:dyDescent="0.25">
      <c r="A215" s="287" t="s">
        <v>364</v>
      </c>
      <c r="B215" s="288" t="s">
        <v>25</v>
      </c>
      <c r="C215" s="287"/>
      <c r="D215" s="291"/>
    </row>
    <row r="216" spans="1:4" ht="37.5" x14ac:dyDescent="0.25">
      <c r="A216" s="289">
        <v>1</v>
      </c>
      <c r="B216" s="290" t="s">
        <v>104</v>
      </c>
      <c r="C216" s="289">
        <v>3</v>
      </c>
      <c r="D216" s="291">
        <v>1800000</v>
      </c>
    </row>
    <row r="217" spans="1:4" ht="18.75" x14ac:dyDescent="0.25">
      <c r="A217" s="289">
        <v>2</v>
      </c>
      <c r="B217" s="290" t="s">
        <v>105</v>
      </c>
      <c r="C217" s="289">
        <v>2</v>
      </c>
      <c r="D217" s="291">
        <v>2160000</v>
      </c>
    </row>
    <row r="218" spans="1:4" ht="37.5" x14ac:dyDescent="0.25">
      <c r="A218" s="289">
        <v>3</v>
      </c>
      <c r="B218" s="290" t="s">
        <v>106</v>
      </c>
      <c r="C218" s="289">
        <v>3</v>
      </c>
      <c r="D218" s="291">
        <v>2160000</v>
      </c>
    </row>
    <row r="219" spans="1:4" ht="37.5" x14ac:dyDescent="0.25">
      <c r="A219" s="289">
        <v>4</v>
      </c>
      <c r="B219" s="290" t="s">
        <v>518</v>
      </c>
      <c r="C219" s="289">
        <v>1</v>
      </c>
      <c r="D219" s="291">
        <v>3000000</v>
      </c>
    </row>
    <row r="220" spans="1:4" s="270" customFormat="1" ht="37.5" x14ac:dyDescent="0.25">
      <c r="A220" s="289">
        <v>5</v>
      </c>
      <c r="B220" s="290" t="s">
        <v>519</v>
      </c>
      <c r="C220" s="289">
        <v>2</v>
      </c>
      <c r="D220" s="291">
        <v>2640000</v>
      </c>
    </row>
    <row r="221" spans="1:4" ht="37.5" x14ac:dyDescent="0.25">
      <c r="A221" s="289">
        <v>6</v>
      </c>
      <c r="B221" s="290" t="s">
        <v>108</v>
      </c>
      <c r="C221" s="289">
        <v>3</v>
      </c>
      <c r="D221" s="291">
        <v>1800000</v>
      </c>
    </row>
    <row r="222" spans="1:4" ht="37.5" x14ac:dyDescent="0.25">
      <c r="A222" s="289">
        <v>7</v>
      </c>
      <c r="B222" s="290" t="s">
        <v>109</v>
      </c>
      <c r="C222" s="289">
        <v>4</v>
      </c>
      <c r="D222" s="291">
        <v>1200000</v>
      </c>
    </row>
    <row r="223" spans="1:4" ht="37.5" x14ac:dyDescent="0.25">
      <c r="A223" s="289">
        <v>8</v>
      </c>
      <c r="B223" s="290" t="s">
        <v>110</v>
      </c>
      <c r="C223" s="289">
        <v>5</v>
      </c>
      <c r="D223" s="291">
        <v>1440000</v>
      </c>
    </row>
    <row r="224" spans="1:4" ht="42.75" customHeight="1" x14ac:dyDescent="0.25">
      <c r="A224" s="289">
        <v>9</v>
      </c>
      <c r="B224" s="290" t="s">
        <v>111</v>
      </c>
      <c r="C224" s="289">
        <v>6</v>
      </c>
      <c r="D224" s="291">
        <v>1200000</v>
      </c>
    </row>
    <row r="225" spans="1:4" ht="37.5" x14ac:dyDescent="0.25">
      <c r="A225" s="289">
        <v>10</v>
      </c>
      <c r="B225" s="290" t="s">
        <v>112</v>
      </c>
      <c r="C225" s="289">
        <v>3</v>
      </c>
      <c r="D225" s="291">
        <v>1800000</v>
      </c>
    </row>
    <row r="226" spans="1:4" ht="18.75" x14ac:dyDescent="0.25">
      <c r="A226" s="289">
        <v>11</v>
      </c>
      <c r="B226" s="290" t="s">
        <v>586</v>
      </c>
      <c r="C226" s="289">
        <v>6</v>
      </c>
      <c r="D226" s="291">
        <v>910000</v>
      </c>
    </row>
    <row r="227" spans="1:4" s="270" customFormat="1" ht="18.75" x14ac:dyDescent="0.25">
      <c r="A227" s="289">
        <v>12</v>
      </c>
      <c r="B227" s="290" t="s">
        <v>587</v>
      </c>
      <c r="C227" s="289">
        <v>6</v>
      </c>
      <c r="D227" s="291">
        <v>1800000</v>
      </c>
    </row>
    <row r="228" spans="1:4" s="270" customFormat="1" ht="18.75" x14ac:dyDescent="0.25">
      <c r="A228" s="289">
        <v>13</v>
      </c>
      <c r="B228" s="290" t="s">
        <v>588</v>
      </c>
      <c r="C228" s="289">
        <v>6</v>
      </c>
      <c r="D228" s="291">
        <v>720000</v>
      </c>
    </row>
    <row r="229" spans="1:4" s="270" customFormat="1" ht="18.75" x14ac:dyDescent="0.25">
      <c r="A229" s="287" t="s">
        <v>365</v>
      </c>
      <c r="B229" s="288" t="s">
        <v>9</v>
      </c>
      <c r="C229" s="287"/>
      <c r="D229" s="291"/>
    </row>
    <row r="230" spans="1:4" ht="18.75" x14ac:dyDescent="0.25">
      <c r="A230" s="289">
        <v>1</v>
      </c>
      <c r="B230" s="290" t="s">
        <v>115</v>
      </c>
      <c r="C230" s="289">
        <v>2</v>
      </c>
      <c r="D230" s="291">
        <v>1800000</v>
      </c>
    </row>
    <row r="231" spans="1:4" ht="18.75" x14ac:dyDescent="0.25">
      <c r="A231" s="289">
        <v>2</v>
      </c>
      <c r="B231" s="290" t="s">
        <v>520</v>
      </c>
      <c r="C231" s="289">
        <v>1</v>
      </c>
      <c r="D231" s="291">
        <v>1440000</v>
      </c>
    </row>
    <row r="232" spans="1:4" s="270" customFormat="1" ht="18.75" x14ac:dyDescent="0.25">
      <c r="A232" s="289">
        <v>3</v>
      </c>
      <c r="B232" s="290" t="s">
        <v>521</v>
      </c>
      <c r="C232" s="289">
        <v>2</v>
      </c>
      <c r="D232" s="291">
        <v>2450000</v>
      </c>
    </row>
    <row r="233" spans="1:4" s="270" customFormat="1" ht="18.75" x14ac:dyDescent="0.25">
      <c r="A233" s="287" t="s">
        <v>366</v>
      </c>
      <c r="B233" s="288" t="s">
        <v>15</v>
      </c>
      <c r="C233" s="287"/>
      <c r="D233" s="291"/>
    </row>
    <row r="234" spans="1:4" s="252" customFormat="1" ht="18.75" x14ac:dyDescent="0.25">
      <c r="A234" s="289">
        <v>1</v>
      </c>
      <c r="B234" s="290" t="s">
        <v>117</v>
      </c>
      <c r="C234" s="289">
        <v>1</v>
      </c>
      <c r="D234" s="291">
        <v>1200000</v>
      </c>
    </row>
    <row r="235" spans="1:4" s="252" customFormat="1" ht="18.75" x14ac:dyDescent="0.25">
      <c r="A235" s="289">
        <v>2</v>
      </c>
      <c r="B235" s="290" t="s">
        <v>118</v>
      </c>
      <c r="C235" s="289">
        <v>1</v>
      </c>
      <c r="D235" s="291">
        <v>1000000</v>
      </c>
    </row>
    <row r="236" spans="1:4" s="252" customFormat="1" ht="18.75" x14ac:dyDescent="0.25">
      <c r="A236" s="289">
        <v>3</v>
      </c>
      <c r="B236" s="290" t="s">
        <v>119</v>
      </c>
      <c r="C236" s="289">
        <v>1</v>
      </c>
      <c r="D236" s="291">
        <v>480000</v>
      </c>
    </row>
    <row r="237" spans="1:4" s="252" customFormat="1" ht="18.75" x14ac:dyDescent="0.25">
      <c r="A237" s="289">
        <v>4</v>
      </c>
      <c r="B237" s="290" t="s">
        <v>244</v>
      </c>
      <c r="C237" s="289">
        <v>1</v>
      </c>
      <c r="D237" s="291">
        <v>360000</v>
      </c>
    </row>
    <row r="238" spans="1:4" s="252" customFormat="1" ht="18.75" x14ac:dyDescent="0.25">
      <c r="A238" s="289">
        <v>5</v>
      </c>
      <c r="B238" s="290" t="s">
        <v>120</v>
      </c>
      <c r="C238" s="289">
        <v>1</v>
      </c>
      <c r="D238" s="291">
        <v>240000</v>
      </c>
    </row>
    <row r="239" spans="1:4" ht="18.75" x14ac:dyDescent="0.25">
      <c r="A239" s="289">
        <v>6</v>
      </c>
      <c r="B239" s="290" t="s">
        <v>100</v>
      </c>
      <c r="C239" s="289">
        <v>1</v>
      </c>
      <c r="D239" s="291">
        <v>180000</v>
      </c>
    </row>
    <row r="240" spans="1:4" s="270" customFormat="1" ht="18.75" x14ac:dyDescent="0.25">
      <c r="A240" s="287" t="s">
        <v>367</v>
      </c>
      <c r="B240" s="288" t="s">
        <v>121</v>
      </c>
      <c r="C240" s="289"/>
      <c r="D240" s="291"/>
    </row>
    <row r="241" spans="1:4" ht="18.75" x14ac:dyDescent="0.25">
      <c r="A241" s="289">
        <v>1</v>
      </c>
      <c r="B241" s="290" t="s">
        <v>122</v>
      </c>
      <c r="C241" s="289">
        <v>1</v>
      </c>
      <c r="D241" s="291">
        <v>480000</v>
      </c>
    </row>
    <row r="242" spans="1:4" s="270" customFormat="1" ht="18.75" x14ac:dyDescent="0.25">
      <c r="A242" s="287" t="s">
        <v>328</v>
      </c>
      <c r="B242" s="288" t="s">
        <v>123</v>
      </c>
      <c r="C242" s="287"/>
      <c r="D242" s="291"/>
    </row>
    <row r="243" spans="1:4" s="270" customFormat="1" ht="18.75" x14ac:dyDescent="0.25">
      <c r="A243" s="287" t="s">
        <v>364</v>
      </c>
      <c r="B243" s="288" t="s">
        <v>25</v>
      </c>
      <c r="C243" s="287"/>
      <c r="D243" s="291"/>
    </row>
    <row r="244" spans="1:4" ht="37.5" x14ac:dyDescent="0.25">
      <c r="A244" s="289">
        <v>1</v>
      </c>
      <c r="B244" s="290" t="s">
        <v>714</v>
      </c>
      <c r="C244" s="289">
        <v>6</v>
      </c>
      <c r="D244" s="291"/>
    </row>
    <row r="245" spans="1:4" s="252" customFormat="1" ht="37.5" x14ac:dyDescent="0.25">
      <c r="A245" s="294" t="s">
        <v>468</v>
      </c>
      <c r="B245" s="290" t="s">
        <v>715</v>
      </c>
      <c r="C245" s="289">
        <v>6</v>
      </c>
      <c r="D245" s="291">
        <v>600000</v>
      </c>
    </row>
    <row r="246" spans="1:4" s="252" customFormat="1" ht="37.5" x14ac:dyDescent="0.25">
      <c r="A246" s="294" t="s">
        <v>469</v>
      </c>
      <c r="B246" s="290" t="s">
        <v>716</v>
      </c>
      <c r="C246" s="289">
        <v>6</v>
      </c>
      <c r="D246" s="291">
        <v>720000</v>
      </c>
    </row>
    <row r="247" spans="1:4" s="252" customFormat="1" ht="37.5" x14ac:dyDescent="0.25">
      <c r="A247" s="294" t="s">
        <v>662</v>
      </c>
      <c r="B247" s="290" t="s">
        <v>717</v>
      </c>
      <c r="C247" s="289">
        <v>6</v>
      </c>
      <c r="D247" s="291">
        <v>760000</v>
      </c>
    </row>
    <row r="248" spans="1:4" ht="37.5" x14ac:dyDescent="0.25">
      <c r="A248" s="289">
        <v>2</v>
      </c>
      <c r="B248" s="290" t="s">
        <v>718</v>
      </c>
      <c r="C248" s="289">
        <v>5</v>
      </c>
      <c r="D248" s="291">
        <v>960000</v>
      </c>
    </row>
    <row r="249" spans="1:4" ht="37.5" x14ac:dyDescent="0.25">
      <c r="A249" s="289">
        <v>3</v>
      </c>
      <c r="B249" s="290" t="s">
        <v>719</v>
      </c>
      <c r="C249" s="289">
        <v>4</v>
      </c>
      <c r="D249" s="291">
        <v>1100000</v>
      </c>
    </row>
    <row r="250" spans="1:4" ht="37.5" x14ac:dyDescent="0.25">
      <c r="A250" s="289">
        <v>4</v>
      </c>
      <c r="B250" s="290" t="s">
        <v>720</v>
      </c>
      <c r="C250" s="289">
        <v>3</v>
      </c>
      <c r="D250" s="291">
        <v>1800000</v>
      </c>
    </row>
    <row r="251" spans="1:4" ht="37.5" x14ac:dyDescent="0.25">
      <c r="A251" s="289">
        <v>5</v>
      </c>
      <c r="B251" s="290" t="s">
        <v>721</v>
      </c>
      <c r="C251" s="289">
        <v>1</v>
      </c>
      <c r="D251" s="291"/>
    </row>
    <row r="252" spans="1:4" s="252" customFormat="1" ht="37.5" x14ac:dyDescent="0.25">
      <c r="A252" s="294" t="s">
        <v>527</v>
      </c>
      <c r="B252" s="295" t="s">
        <v>663</v>
      </c>
      <c r="C252" s="289">
        <v>1</v>
      </c>
      <c r="D252" s="291">
        <v>2700000</v>
      </c>
    </row>
    <row r="253" spans="1:4" s="252" customFormat="1" ht="37.5" x14ac:dyDescent="0.25">
      <c r="A253" s="294" t="s">
        <v>528</v>
      </c>
      <c r="B253" s="295" t="s">
        <v>664</v>
      </c>
      <c r="C253" s="289">
        <v>1</v>
      </c>
      <c r="D253" s="291">
        <v>2500000</v>
      </c>
    </row>
    <row r="254" spans="1:4" ht="37.5" x14ac:dyDescent="0.25">
      <c r="A254" s="289">
        <v>6</v>
      </c>
      <c r="B254" s="290" t="s">
        <v>722</v>
      </c>
      <c r="C254" s="289">
        <v>3</v>
      </c>
      <c r="D254" s="291">
        <v>1800000</v>
      </c>
    </row>
    <row r="255" spans="1:4" s="270" customFormat="1" ht="18.75" x14ac:dyDescent="0.25">
      <c r="A255" s="289">
        <v>7</v>
      </c>
      <c r="B255" s="290" t="s">
        <v>589</v>
      </c>
      <c r="C255" s="289"/>
      <c r="D255" s="291"/>
    </row>
    <row r="256" spans="1:4" s="252" customFormat="1" ht="37.5" x14ac:dyDescent="0.25">
      <c r="A256" s="294" t="s">
        <v>668</v>
      </c>
      <c r="B256" s="295" t="s">
        <v>665</v>
      </c>
      <c r="C256" s="289">
        <v>6</v>
      </c>
      <c r="D256" s="291">
        <v>600000</v>
      </c>
    </row>
    <row r="257" spans="1:4" s="252" customFormat="1" ht="37.5" x14ac:dyDescent="0.25">
      <c r="A257" s="294" t="s">
        <v>669</v>
      </c>
      <c r="B257" s="295" t="s">
        <v>666</v>
      </c>
      <c r="C257" s="289">
        <v>6</v>
      </c>
      <c r="D257" s="291">
        <v>550000</v>
      </c>
    </row>
    <row r="258" spans="1:4" ht="18.75" x14ac:dyDescent="0.25">
      <c r="A258" s="287" t="s">
        <v>365</v>
      </c>
      <c r="B258" s="290" t="s">
        <v>723</v>
      </c>
      <c r="C258" s="289">
        <v>2</v>
      </c>
      <c r="D258" s="291">
        <v>2000000</v>
      </c>
    </row>
    <row r="259" spans="1:4" s="270" customFormat="1" ht="18.75" x14ac:dyDescent="0.25">
      <c r="A259" s="287" t="s">
        <v>366</v>
      </c>
      <c r="B259" s="288" t="s">
        <v>305</v>
      </c>
      <c r="C259" s="287"/>
      <c r="D259" s="291"/>
    </row>
    <row r="260" spans="1:4" ht="18.75" x14ac:dyDescent="0.25">
      <c r="A260" s="289">
        <v>1</v>
      </c>
      <c r="B260" s="290" t="s">
        <v>590</v>
      </c>
      <c r="C260" s="289">
        <v>1</v>
      </c>
      <c r="D260" s="291"/>
    </row>
    <row r="261" spans="1:4" s="252" customFormat="1" ht="37.5" x14ac:dyDescent="0.25">
      <c r="A261" s="294" t="s">
        <v>468</v>
      </c>
      <c r="B261" s="295" t="s">
        <v>724</v>
      </c>
      <c r="C261" s="289">
        <v>1</v>
      </c>
      <c r="D261" s="291">
        <v>500000</v>
      </c>
    </row>
    <row r="262" spans="1:4" s="252" customFormat="1" ht="37.5" x14ac:dyDescent="0.25">
      <c r="A262" s="294" t="s">
        <v>469</v>
      </c>
      <c r="B262" s="295" t="s">
        <v>667</v>
      </c>
      <c r="C262" s="289">
        <v>2</v>
      </c>
      <c r="D262" s="291">
        <v>350000</v>
      </c>
    </row>
    <row r="263" spans="1:4" s="270" customFormat="1" ht="18.75" x14ac:dyDescent="0.25">
      <c r="A263" s="287" t="s">
        <v>367</v>
      </c>
      <c r="B263" s="288" t="s">
        <v>304</v>
      </c>
      <c r="C263" s="287"/>
      <c r="D263" s="291"/>
    </row>
    <row r="264" spans="1:4" ht="37.5" x14ac:dyDescent="0.25">
      <c r="A264" s="289">
        <v>1</v>
      </c>
      <c r="B264" s="290" t="s">
        <v>127</v>
      </c>
      <c r="C264" s="289">
        <v>1</v>
      </c>
      <c r="D264" s="291">
        <v>500000</v>
      </c>
    </row>
    <row r="265" spans="1:4" s="270" customFormat="1" ht="18.75" x14ac:dyDescent="0.25">
      <c r="A265" s="287" t="s">
        <v>368</v>
      </c>
      <c r="B265" s="288" t="s">
        <v>344</v>
      </c>
      <c r="C265" s="287"/>
      <c r="D265" s="291"/>
    </row>
    <row r="266" spans="1:4" ht="37.5" x14ac:dyDescent="0.25">
      <c r="A266" s="289">
        <v>1</v>
      </c>
      <c r="B266" s="290" t="s">
        <v>725</v>
      </c>
      <c r="C266" s="289">
        <v>1</v>
      </c>
      <c r="D266" s="291">
        <v>350000</v>
      </c>
    </row>
    <row r="267" spans="1:4" s="270" customFormat="1" ht="18.75" x14ac:dyDescent="0.25">
      <c r="A267" s="287" t="s">
        <v>369</v>
      </c>
      <c r="B267" s="288" t="s">
        <v>15</v>
      </c>
      <c r="C267" s="287"/>
      <c r="D267" s="291"/>
    </row>
    <row r="268" spans="1:4" ht="18.75" x14ac:dyDescent="0.25">
      <c r="A268" s="289">
        <v>1</v>
      </c>
      <c r="B268" s="290" t="s">
        <v>95</v>
      </c>
      <c r="C268" s="289">
        <v>1</v>
      </c>
      <c r="D268" s="291">
        <v>300000</v>
      </c>
    </row>
    <row r="269" spans="1:4" ht="18.75" x14ac:dyDescent="0.25">
      <c r="A269" s="289">
        <v>2</v>
      </c>
      <c r="B269" s="290" t="s">
        <v>54</v>
      </c>
      <c r="C269" s="289">
        <v>1</v>
      </c>
      <c r="D269" s="291">
        <v>200000</v>
      </c>
    </row>
    <row r="270" spans="1:4" s="270" customFormat="1" ht="18.75" x14ac:dyDescent="0.25">
      <c r="A270" s="287" t="s">
        <v>473</v>
      </c>
      <c r="B270" s="288" t="s">
        <v>131</v>
      </c>
      <c r="C270" s="287"/>
      <c r="D270" s="291"/>
    </row>
    <row r="271" spans="1:4" s="270" customFormat="1" ht="18.75" x14ac:dyDescent="0.25">
      <c r="A271" s="287" t="s">
        <v>364</v>
      </c>
      <c r="B271" s="288" t="s">
        <v>25</v>
      </c>
      <c r="C271" s="287"/>
      <c r="D271" s="291"/>
    </row>
    <row r="272" spans="1:4" ht="18.75" x14ac:dyDescent="0.25">
      <c r="A272" s="289">
        <v>1</v>
      </c>
      <c r="B272" s="290" t="s">
        <v>711</v>
      </c>
      <c r="C272" s="289">
        <v>1</v>
      </c>
      <c r="D272" s="291">
        <v>550000</v>
      </c>
    </row>
    <row r="273" spans="1:4" s="270" customFormat="1" ht="18.75" x14ac:dyDescent="0.25">
      <c r="A273" s="289">
        <v>2</v>
      </c>
      <c r="B273" s="290" t="s">
        <v>712</v>
      </c>
      <c r="C273" s="289">
        <v>2</v>
      </c>
      <c r="D273" s="291">
        <v>250000</v>
      </c>
    </row>
    <row r="274" spans="1:4" s="270" customFormat="1" ht="18.75" x14ac:dyDescent="0.25">
      <c r="A274" s="289">
        <v>3</v>
      </c>
      <c r="B274" s="290" t="s">
        <v>713</v>
      </c>
      <c r="C274" s="289">
        <v>3</v>
      </c>
      <c r="D274" s="291">
        <v>550000</v>
      </c>
    </row>
    <row r="275" spans="1:4" s="270" customFormat="1" ht="18.75" x14ac:dyDescent="0.25">
      <c r="A275" s="289">
        <v>4</v>
      </c>
      <c r="B275" s="290" t="s">
        <v>522</v>
      </c>
      <c r="C275" s="289">
        <v>4</v>
      </c>
      <c r="D275" s="291">
        <v>250000</v>
      </c>
    </row>
    <row r="276" spans="1:4" s="270" customFormat="1" ht="18.75" x14ac:dyDescent="0.25">
      <c r="A276" s="287" t="s">
        <v>365</v>
      </c>
      <c r="B276" s="288" t="s">
        <v>675</v>
      </c>
      <c r="C276" s="287"/>
      <c r="D276" s="291"/>
    </row>
    <row r="277" spans="1:4" ht="18.75" x14ac:dyDescent="0.25">
      <c r="A277" s="289">
        <v>1</v>
      </c>
      <c r="B277" s="290" t="s">
        <v>133</v>
      </c>
      <c r="C277" s="289">
        <v>2</v>
      </c>
      <c r="D277" s="291">
        <v>600000</v>
      </c>
    </row>
    <row r="278" spans="1:4" ht="18.75" x14ac:dyDescent="0.25">
      <c r="A278" s="289">
        <v>2</v>
      </c>
      <c r="B278" s="290" t="s">
        <v>134</v>
      </c>
      <c r="C278" s="289">
        <v>1</v>
      </c>
      <c r="D278" s="291">
        <v>1200000</v>
      </c>
    </row>
    <row r="279" spans="1:4" ht="37.5" x14ac:dyDescent="0.25">
      <c r="A279" s="289">
        <v>3</v>
      </c>
      <c r="B279" s="290" t="s">
        <v>135</v>
      </c>
      <c r="C279" s="289">
        <v>3</v>
      </c>
      <c r="D279" s="291">
        <v>550000</v>
      </c>
    </row>
    <row r="280" spans="1:4" ht="18.75" x14ac:dyDescent="0.25">
      <c r="A280" s="289">
        <v>4</v>
      </c>
      <c r="B280" s="290" t="s">
        <v>543</v>
      </c>
      <c r="C280" s="289">
        <v>4</v>
      </c>
      <c r="D280" s="291">
        <v>230000</v>
      </c>
    </row>
    <row r="281" spans="1:4" s="270" customFormat="1" ht="18.75" x14ac:dyDescent="0.25">
      <c r="A281" s="287" t="s">
        <v>366</v>
      </c>
      <c r="B281" s="288" t="s">
        <v>344</v>
      </c>
      <c r="C281" s="289"/>
      <c r="D281" s="291"/>
    </row>
    <row r="282" spans="1:4" ht="18.75" x14ac:dyDescent="0.25">
      <c r="A282" s="289">
        <v>1</v>
      </c>
      <c r="B282" s="290" t="s">
        <v>197</v>
      </c>
      <c r="C282" s="289">
        <v>5</v>
      </c>
      <c r="D282" s="291">
        <v>230000</v>
      </c>
    </row>
    <row r="283" spans="1:4" s="270" customFormat="1" ht="18.75" x14ac:dyDescent="0.25">
      <c r="A283" s="287" t="s">
        <v>367</v>
      </c>
      <c r="B283" s="288" t="s">
        <v>15</v>
      </c>
      <c r="C283" s="289"/>
      <c r="D283" s="291"/>
    </row>
    <row r="284" spans="1:4" ht="18.75" x14ac:dyDescent="0.25">
      <c r="A284" s="289">
        <v>1</v>
      </c>
      <c r="B284" s="290" t="s">
        <v>136</v>
      </c>
      <c r="C284" s="289">
        <v>1</v>
      </c>
      <c r="D284" s="291">
        <v>200000</v>
      </c>
    </row>
    <row r="285" spans="1:4" ht="18.75" x14ac:dyDescent="0.25">
      <c r="A285" s="289">
        <v>2</v>
      </c>
      <c r="B285" s="290" t="s">
        <v>100</v>
      </c>
      <c r="C285" s="289">
        <v>1</v>
      </c>
      <c r="D285" s="291">
        <v>150000</v>
      </c>
    </row>
    <row r="286" spans="1:4" s="270" customFormat="1" ht="18.75" x14ac:dyDescent="0.25">
      <c r="A286" s="289">
        <v>3</v>
      </c>
      <c r="B286" s="290" t="s">
        <v>544</v>
      </c>
      <c r="C286" s="289">
        <v>1</v>
      </c>
      <c r="D286" s="291">
        <v>240000</v>
      </c>
    </row>
    <row r="287" spans="1:4" s="270" customFormat="1" ht="18.75" x14ac:dyDescent="0.25">
      <c r="A287" s="289">
        <v>4</v>
      </c>
      <c r="B287" s="290" t="s">
        <v>632</v>
      </c>
      <c r="C287" s="289">
        <v>1</v>
      </c>
      <c r="D287" s="291">
        <v>240000</v>
      </c>
    </row>
    <row r="288" spans="1:4" s="270" customFormat="1" ht="18.75" x14ac:dyDescent="0.25">
      <c r="A288" s="287" t="s">
        <v>474</v>
      </c>
      <c r="B288" s="288" t="s">
        <v>137</v>
      </c>
      <c r="C288" s="287"/>
      <c r="D288" s="291"/>
    </row>
    <row r="289" spans="1:4" s="270" customFormat="1" ht="18.75" x14ac:dyDescent="0.25">
      <c r="A289" s="287" t="s">
        <v>364</v>
      </c>
      <c r="B289" s="288" t="s">
        <v>138</v>
      </c>
      <c r="C289" s="287"/>
      <c r="D289" s="291"/>
    </row>
    <row r="290" spans="1:4" ht="37.5" x14ac:dyDescent="0.25">
      <c r="A290" s="289">
        <v>1</v>
      </c>
      <c r="B290" s="290" t="s">
        <v>249</v>
      </c>
      <c r="C290" s="289">
        <v>1</v>
      </c>
      <c r="D290" s="291">
        <v>320000</v>
      </c>
    </row>
    <row r="291" spans="1:4" ht="37.5" x14ac:dyDescent="0.25">
      <c r="A291" s="289">
        <v>2</v>
      </c>
      <c r="B291" s="290" t="s">
        <v>726</v>
      </c>
      <c r="C291" s="289">
        <v>2</v>
      </c>
      <c r="D291" s="291">
        <v>165000</v>
      </c>
    </row>
    <row r="292" spans="1:4" s="270" customFormat="1" ht="18.75" x14ac:dyDescent="0.25">
      <c r="A292" s="287" t="s">
        <v>365</v>
      </c>
      <c r="B292" s="288" t="s">
        <v>15</v>
      </c>
      <c r="C292" s="287"/>
      <c r="D292" s="291"/>
    </row>
    <row r="293" spans="1:4" s="252" customFormat="1" ht="37.5" x14ac:dyDescent="0.25">
      <c r="A293" s="289">
        <v>1</v>
      </c>
      <c r="B293" s="290" t="s">
        <v>211</v>
      </c>
      <c r="C293" s="289">
        <v>1</v>
      </c>
      <c r="D293" s="291">
        <v>270000</v>
      </c>
    </row>
    <row r="294" spans="1:4" s="252" customFormat="1" ht="18.75" x14ac:dyDescent="0.25">
      <c r="A294" s="289">
        <v>2</v>
      </c>
      <c r="B294" s="290" t="s">
        <v>727</v>
      </c>
      <c r="C294" s="289">
        <v>1</v>
      </c>
      <c r="D294" s="291">
        <v>165000</v>
      </c>
    </row>
    <row r="295" spans="1:4" s="252" customFormat="1" ht="37.5" x14ac:dyDescent="0.25">
      <c r="A295" s="289">
        <v>3</v>
      </c>
      <c r="B295" s="290" t="s">
        <v>573</v>
      </c>
      <c r="C295" s="289">
        <v>1</v>
      </c>
      <c r="D295" s="291">
        <v>530000</v>
      </c>
    </row>
    <row r="296" spans="1:4" s="252" customFormat="1" ht="37.5" x14ac:dyDescent="0.25">
      <c r="A296" s="289">
        <v>4</v>
      </c>
      <c r="B296" s="290" t="s">
        <v>574</v>
      </c>
      <c r="C296" s="289">
        <v>1</v>
      </c>
      <c r="D296" s="291">
        <v>165000</v>
      </c>
    </row>
    <row r="297" spans="1:4" s="252" customFormat="1" ht="18.75" x14ac:dyDescent="0.25">
      <c r="A297" s="289">
        <v>5</v>
      </c>
      <c r="B297" s="290" t="s">
        <v>633</v>
      </c>
      <c r="C297" s="289">
        <v>1</v>
      </c>
      <c r="D297" s="291">
        <v>130000</v>
      </c>
    </row>
    <row r="298" spans="1:4" ht="37.5" x14ac:dyDescent="0.25">
      <c r="A298" s="289">
        <v>6</v>
      </c>
      <c r="B298" s="290" t="s">
        <v>213</v>
      </c>
      <c r="C298" s="289">
        <v>1</v>
      </c>
      <c r="D298" s="291">
        <v>165000</v>
      </c>
    </row>
    <row r="299" spans="1:4" s="270" customFormat="1" ht="18.75" x14ac:dyDescent="0.25">
      <c r="A299" s="289">
        <v>7</v>
      </c>
      <c r="B299" s="290" t="s">
        <v>54</v>
      </c>
      <c r="C299" s="289">
        <v>1</v>
      </c>
      <c r="D299" s="291">
        <v>110000</v>
      </c>
    </row>
    <row r="300" spans="1:4" s="270" customFormat="1" ht="18.75" x14ac:dyDescent="0.25">
      <c r="A300" s="287" t="s">
        <v>475</v>
      </c>
      <c r="B300" s="288" t="s">
        <v>139</v>
      </c>
      <c r="C300" s="287"/>
      <c r="D300" s="291"/>
    </row>
    <row r="301" spans="1:4" s="270" customFormat="1" ht="18.75" x14ac:dyDescent="0.25">
      <c r="A301" s="287" t="s">
        <v>364</v>
      </c>
      <c r="B301" s="288" t="s">
        <v>140</v>
      </c>
      <c r="C301" s="287"/>
      <c r="D301" s="291"/>
    </row>
    <row r="302" spans="1:4" ht="18.75" x14ac:dyDescent="0.25">
      <c r="A302" s="289">
        <v>1</v>
      </c>
      <c r="B302" s="290" t="s">
        <v>584</v>
      </c>
      <c r="C302" s="289"/>
      <c r="D302" s="291"/>
    </row>
    <row r="303" spans="1:4" s="270" customFormat="1" ht="18.75" x14ac:dyDescent="0.25">
      <c r="A303" s="294" t="s">
        <v>468</v>
      </c>
      <c r="B303" s="295" t="s">
        <v>656</v>
      </c>
      <c r="C303" s="289">
        <v>2</v>
      </c>
      <c r="D303" s="291">
        <v>300000</v>
      </c>
    </row>
    <row r="304" spans="1:4" s="270" customFormat="1" ht="18.75" x14ac:dyDescent="0.25">
      <c r="A304" s="294" t="s">
        <v>469</v>
      </c>
      <c r="B304" s="295" t="s">
        <v>657</v>
      </c>
      <c r="C304" s="289">
        <v>3</v>
      </c>
      <c r="D304" s="291">
        <v>400000</v>
      </c>
    </row>
    <row r="305" spans="1:4" ht="18.75" x14ac:dyDescent="0.25">
      <c r="A305" s="289">
        <v>2</v>
      </c>
      <c r="B305" s="290" t="s">
        <v>585</v>
      </c>
      <c r="C305" s="289">
        <v>1</v>
      </c>
      <c r="D305" s="291">
        <v>1200000</v>
      </c>
    </row>
    <row r="306" spans="1:4" ht="18.75" x14ac:dyDescent="0.25">
      <c r="A306" s="289">
        <v>3</v>
      </c>
      <c r="B306" s="290" t="s">
        <v>143</v>
      </c>
      <c r="C306" s="289">
        <v>3</v>
      </c>
      <c r="D306" s="291">
        <v>480000</v>
      </c>
    </row>
    <row r="307" spans="1:4" ht="18.75" x14ac:dyDescent="0.25">
      <c r="A307" s="289">
        <v>4</v>
      </c>
      <c r="B307" s="290" t="s">
        <v>144</v>
      </c>
      <c r="C307" s="289"/>
      <c r="D307" s="291"/>
    </row>
    <row r="308" spans="1:4" s="270" customFormat="1" ht="37.5" x14ac:dyDescent="0.25">
      <c r="A308" s="294" t="s">
        <v>471</v>
      </c>
      <c r="B308" s="295" t="s">
        <v>658</v>
      </c>
      <c r="C308" s="289">
        <v>4</v>
      </c>
      <c r="D308" s="291">
        <v>250000</v>
      </c>
    </row>
    <row r="309" spans="1:4" s="270" customFormat="1" ht="18.75" x14ac:dyDescent="0.25">
      <c r="A309" s="294" t="s">
        <v>472</v>
      </c>
      <c r="B309" s="295" t="s">
        <v>659</v>
      </c>
      <c r="C309" s="289">
        <v>5</v>
      </c>
      <c r="D309" s="291">
        <v>500000</v>
      </c>
    </row>
    <row r="310" spans="1:4" s="270" customFormat="1" ht="18.75" x14ac:dyDescent="0.25">
      <c r="A310" s="294" t="s">
        <v>661</v>
      </c>
      <c r="B310" s="295" t="s">
        <v>660</v>
      </c>
      <c r="C310" s="289">
        <v>6</v>
      </c>
      <c r="D310" s="291">
        <v>1100000</v>
      </c>
    </row>
    <row r="311" spans="1:4" s="270" customFormat="1" ht="18.75" x14ac:dyDescent="0.25">
      <c r="A311" s="287" t="s">
        <v>365</v>
      </c>
      <c r="B311" s="288" t="s">
        <v>15</v>
      </c>
      <c r="C311" s="287"/>
      <c r="D311" s="291"/>
    </row>
    <row r="312" spans="1:4" s="270" customFormat="1" ht="18.75" x14ac:dyDescent="0.25">
      <c r="A312" s="289">
        <v>1</v>
      </c>
      <c r="B312" s="290" t="s">
        <v>21</v>
      </c>
      <c r="C312" s="289">
        <v>1</v>
      </c>
      <c r="D312" s="291">
        <v>192000</v>
      </c>
    </row>
    <row r="313" spans="1:4" s="270" customFormat="1" ht="18.75" x14ac:dyDescent="0.25">
      <c r="A313" s="289">
        <v>2</v>
      </c>
      <c r="B313" s="290" t="s">
        <v>54</v>
      </c>
      <c r="C313" s="289">
        <v>1</v>
      </c>
      <c r="D313" s="291">
        <v>144000</v>
      </c>
    </row>
    <row r="314" spans="1:4" s="270" customFormat="1" ht="18.75" x14ac:dyDescent="0.25">
      <c r="A314" s="287" t="s">
        <v>366</v>
      </c>
      <c r="B314" s="288" t="s">
        <v>149</v>
      </c>
      <c r="C314" s="287"/>
      <c r="D314" s="291"/>
    </row>
    <row r="315" spans="1:4" s="270" customFormat="1" ht="18.75" x14ac:dyDescent="0.25">
      <c r="A315" s="289">
        <v>1</v>
      </c>
      <c r="B315" s="290" t="s">
        <v>794</v>
      </c>
      <c r="C315" s="289">
        <v>1</v>
      </c>
      <c r="D315" s="291"/>
    </row>
    <row r="316" spans="1:4" ht="18.75" x14ac:dyDescent="0.25">
      <c r="A316" s="289">
        <v>2</v>
      </c>
      <c r="B316" s="290" t="s">
        <v>147</v>
      </c>
      <c r="C316" s="289">
        <v>1</v>
      </c>
      <c r="D316" s="291">
        <v>400000</v>
      </c>
    </row>
    <row r="317" spans="1:4" s="270" customFormat="1" ht="18.75" x14ac:dyDescent="0.25">
      <c r="A317" s="287" t="s">
        <v>476</v>
      </c>
      <c r="B317" s="288" t="s">
        <v>148</v>
      </c>
      <c r="C317" s="287"/>
      <c r="D317" s="291"/>
    </row>
    <row r="318" spans="1:4" s="270" customFormat="1" ht="18.75" x14ac:dyDescent="0.25">
      <c r="A318" s="287" t="s">
        <v>364</v>
      </c>
      <c r="B318" s="288" t="s">
        <v>149</v>
      </c>
      <c r="C318" s="287"/>
      <c r="D318" s="291"/>
    </row>
    <row r="319" spans="1:4" ht="37.5" x14ac:dyDescent="0.25">
      <c r="A319" s="289">
        <v>1</v>
      </c>
      <c r="B319" s="290" t="s">
        <v>150</v>
      </c>
      <c r="C319" s="289">
        <v>4</v>
      </c>
      <c r="D319" s="291">
        <v>510000</v>
      </c>
    </row>
    <row r="320" spans="1:4" ht="18.75" x14ac:dyDescent="0.25">
      <c r="A320" s="289">
        <v>2</v>
      </c>
      <c r="B320" s="290" t="s">
        <v>215</v>
      </c>
      <c r="C320" s="289">
        <v>2</v>
      </c>
      <c r="D320" s="291">
        <v>1020000</v>
      </c>
    </row>
    <row r="321" spans="1:4" ht="37.5" x14ac:dyDescent="0.25">
      <c r="A321" s="289">
        <v>3</v>
      </c>
      <c r="B321" s="290" t="s">
        <v>216</v>
      </c>
      <c r="C321" s="289">
        <v>4</v>
      </c>
      <c r="D321" s="291">
        <v>390000</v>
      </c>
    </row>
    <row r="322" spans="1:4" ht="37.5" x14ac:dyDescent="0.25">
      <c r="A322" s="289">
        <v>4</v>
      </c>
      <c r="B322" s="290" t="s">
        <v>504</v>
      </c>
      <c r="C322" s="289">
        <v>3</v>
      </c>
      <c r="D322" s="291">
        <v>570000</v>
      </c>
    </row>
    <row r="323" spans="1:4" s="270" customFormat="1" ht="18.75" x14ac:dyDescent="0.25">
      <c r="A323" s="287" t="s">
        <v>365</v>
      </c>
      <c r="B323" s="288" t="s">
        <v>153</v>
      </c>
      <c r="C323" s="287"/>
      <c r="D323" s="291"/>
    </row>
    <row r="324" spans="1:4" ht="18.75" x14ac:dyDescent="0.25">
      <c r="A324" s="289">
        <v>1</v>
      </c>
      <c r="B324" s="290" t="s">
        <v>154</v>
      </c>
      <c r="C324" s="289">
        <v>1</v>
      </c>
      <c r="D324" s="291">
        <v>1110000</v>
      </c>
    </row>
    <row r="325" spans="1:4" ht="18.75" x14ac:dyDescent="0.25">
      <c r="A325" s="289">
        <v>2</v>
      </c>
      <c r="B325" s="290" t="s">
        <v>217</v>
      </c>
      <c r="C325" s="289">
        <v>2</v>
      </c>
      <c r="D325" s="291">
        <v>564000</v>
      </c>
    </row>
    <row r="326" spans="1:4" ht="37.5" x14ac:dyDescent="0.25">
      <c r="A326" s="289">
        <v>3</v>
      </c>
      <c r="B326" s="290" t="s">
        <v>218</v>
      </c>
      <c r="C326" s="289">
        <v>3</v>
      </c>
      <c r="D326" s="291">
        <v>450000</v>
      </c>
    </row>
    <row r="327" spans="1:4" s="270" customFormat="1" ht="18.75" x14ac:dyDescent="0.25">
      <c r="A327" s="287" t="s">
        <v>366</v>
      </c>
      <c r="B327" s="288" t="s">
        <v>93</v>
      </c>
      <c r="C327" s="287"/>
      <c r="D327" s="291"/>
    </row>
    <row r="328" spans="1:4" ht="18.75" x14ac:dyDescent="0.25">
      <c r="A328" s="289">
        <v>1</v>
      </c>
      <c r="B328" s="290" t="s">
        <v>505</v>
      </c>
      <c r="C328" s="289">
        <v>1</v>
      </c>
      <c r="D328" s="291">
        <v>600000</v>
      </c>
    </row>
    <row r="329" spans="1:4" s="270" customFormat="1" ht="18.75" x14ac:dyDescent="0.25">
      <c r="A329" s="289">
        <v>2</v>
      </c>
      <c r="B329" s="290" t="s">
        <v>506</v>
      </c>
      <c r="C329" s="289">
        <v>2</v>
      </c>
      <c r="D329" s="291">
        <v>660000</v>
      </c>
    </row>
    <row r="330" spans="1:4" ht="18.75" x14ac:dyDescent="0.25">
      <c r="A330" s="287" t="s">
        <v>367</v>
      </c>
      <c r="B330" s="290" t="s">
        <v>240</v>
      </c>
      <c r="C330" s="289">
        <v>1</v>
      </c>
      <c r="D330" s="291">
        <v>240000</v>
      </c>
    </row>
    <row r="331" spans="1:4" s="270" customFormat="1" ht="18.75" x14ac:dyDescent="0.25">
      <c r="A331" s="287" t="s">
        <v>368</v>
      </c>
      <c r="B331" s="290" t="s">
        <v>635</v>
      </c>
      <c r="C331" s="289">
        <v>1</v>
      </c>
      <c r="D331" s="291">
        <v>180000</v>
      </c>
    </row>
    <row r="332" spans="1:4" s="270" customFormat="1" ht="18.75" x14ac:dyDescent="0.25">
      <c r="A332" s="287" t="s">
        <v>369</v>
      </c>
      <c r="B332" s="290" t="s">
        <v>636</v>
      </c>
      <c r="C332" s="289">
        <v>1</v>
      </c>
      <c r="D332" s="291">
        <v>180000</v>
      </c>
    </row>
    <row r="333" spans="1:4" s="270" customFormat="1" ht="18.75" x14ac:dyDescent="0.25">
      <c r="A333" s="289">
        <v>1</v>
      </c>
      <c r="B333" s="290" t="s">
        <v>507</v>
      </c>
      <c r="C333" s="289">
        <v>1</v>
      </c>
      <c r="D333" s="291">
        <v>390000</v>
      </c>
    </row>
    <row r="334" spans="1:4" s="270" customFormat="1" ht="18.75" x14ac:dyDescent="0.25">
      <c r="A334" s="287" t="s">
        <v>477</v>
      </c>
      <c r="B334" s="288" t="s">
        <v>156</v>
      </c>
      <c r="C334" s="287"/>
      <c r="D334" s="291"/>
    </row>
    <row r="335" spans="1:4" s="270" customFormat="1" ht="18.75" x14ac:dyDescent="0.25">
      <c r="A335" s="287" t="s">
        <v>364</v>
      </c>
      <c r="B335" s="288" t="s">
        <v>94</v>
      </c>
      <c r="C335" s="287"/>
      <c r="D335" s="291"/>
    </row>
    <row r="336" spans="1:4" ht="37.5" x14ac:dyDescent="0.25">
      <c r="A336" s="289">
        <v>1</v>
      </c>
      <c r="B336" s="290" t="s">
        <v>593</v>
      </c>
      <c r="C336" s="289">
        <v>1</v>
      </c>
      <c r="D336" s="291">
        <v>510000</v>
      </c>
    </row>
    <row r="337" spans="1:4" s="270" customFormat="1" ht="37.5" x14ac:dyDescent="0.25">
      <c r="A337" s="289">
        <v>2</v>
      </c>
      <c r="B337" s="290" t="s">
        <v>637</v>
      </c>
      <c r="C337" s="289">
        <v>2</v>
      </c>
      <c r="D337" s="291">
        <v>930000</v>
      </c>
    </row>
    <row r="338" spans="1:4" s="203" customFormat="1" ht="37.5" x14ac:dyDescent="0.25">
      <c r="A338" s="289">
        <v>3</v>
      </c>
      <c r="B338" s="290" t="s">
        <v>594</v>
      </c>
      <c r="C338" s="289">
        <v>3</v>
      </c>
      <c r="D338" s="291">
        <v>500000</v>
      </c>
    </row>
    <row r="339" spans="1:4" s="270" customFormat="1" ht="18.75" x14ac:dyDescent="0.25">
      <c r="A339" s="287" t="s">
        <v>365</v>
      </c>
      <c r="B339" s="288" t="s">
        <v>74</v>
      </c>
      <c r="C339" s="287"/>
      <c r="D339" s="291"/>
    </row>
    <row r="340" spans="1:4" ht="37.5" x14ac:dyDescent="0.25">
      <c r="A340" s="289">
        <v>1</v>
      </c>
      <c r="B340" s="290" t="s">
        <v>159</v>
      </c>
      <c r="C340" s="289">
        <v>1</v>
      </c>
      <c r="D340" s="291">
        <v>480000</v>
      </c>
    </row>
    <row r="341" spans="1:4" s="270" customFormat="1" ht="18.75" x14ac:dyDescent="0.25">
      <c r="A341" s="287" t="s">
        <v>366</v>
      </c>
      <c r="B341" s="288" t="s">
        <v>153</v>
      </c>
      <c r="C341" s="287"/>
      <c r="D341" s="291"/>
    </row>
    <row r="342" spans="1:4" ht="37.5" x14ac:dyDescent="0.25">
      <c r="A342" s="289">
        <v>1</v>
      </c>
      <c r="B342" s="290" t="s">
        <v>688</v>
      </c>
      <c r="C342" s="289">
        <v>1</v>
      </c>
      <c r="D342" s="291">
        <v>350000</v>
      </c>
    </row>
    <row r="343" spans="1:4" s="270" customFormat="1" ht="18.75" x14ac:dyDescent="0.25">
      <c r="A343" s="287" t="s">
        <v>367</v>
      </c>
      <c r="B343" s="288" t="s">
        <v>508</v>
      </c>
      <c r="C343" s="287"/>
      <c r="D343" s="291"/>
    </row>
    <row r="344" spans="1:4" s="270" customFormat="1" ht="37.5" x14ac:dyDescent="0.25">
      <c r="A344" s="289">
        <v>1</v>
      </c>
      <c r="B344" s="290" t="s">
        <v>689</v>
      </c>
      <c r="C344" s="289">
        <v>1</v>
      </c>
      <c r="D344" s="291">
        <v>1050000</v>
      </c>
    </row>
    <row r="345" spans="1:4" ht="37.5" x14ac:dyDescent="0.25">
      <c r="A345" s="289">
        <v>2</v>
      </c>
      <c r="B345" s="290" t="s">
        <v>690</v>
      </c>
      <c r="C345" s="289">
        <v>1</v>
      </c>
      <c r="D345" s="291">
        <v>990000</v>
      </c>
    </row>
    <row r="346" spans="1:4" ht="37.5" x14ac:dyDescent="0.25">
      <c r="A346" s="289">
        <v>3</v>
      </c>
      <c r="B346" s="290" t="s">
        <v>595</v>
      </c>
      <c r="C346" s="289"/>
      <c r="D346" s="291"/>
    </row>
    <row r="347" spans="1:4" s="270" customFormat="1" ht="37.5" x14ac:dyDescent="0.25">
      <c r="A347" s="294" t="s">
        <v>693</v>
      </c>
      <c r="B347" s="295" t="s">
        <v>691</v>
      </c>
      <c r="C347" s="289">
        <v>2</v>
      </c>
      <c r="D347" s="291">
        <v>390000</v>
      </c>
    </row>
    <row r="348" spans="1:4" s="270" customFormat="1" ht="37.5" x14ac:dyDescent="0.25">
      <c r="A348" s="294" t="s">
        <v>694</v>
      </c>
      <c r="B348" s="295" t="s">
        <v>692</v>
      </c>
      <c r="C348" s="289">
        <v>3</v>
      </c>
      <c r="D348" s="291">
        <v>420000</v>
      </c>
    </row>
    <row r="349" spans="1:4" ht="37.5" x14ac:dyDescent="0.25">
      <c r="A349" s="289">
        <v>4</v>
      </c>
      <c r="B349" s="290" t="s">
        <v>695</v>
      </c>
      <c r="C349" s="289">
        <v>2</v>
      </c>
      <c r="D349" s="291">
        <v>390000</v>
      </c>
    </row>
    <row r="350" spans="1:4" s="270" customFormat="1" ht="18.75" x14ac:dyDescent="0.25">
      <c r="A350" s="287" t="s">
        <v>368</v>
      </c>
      <c r="B350" s="288" t="s">
        <v>93</v>
      </c>
      <c r="C350" s="287"/>
      <c r="D350" s="291"/>
    </row>
    <row r="351" spans="1:4" ht="37.5" x14ac:dyDescent="0.25">
      <c r="A351" s="289">
        <v>1</v>
      </c>
      <c r="B351" s="290" t="s">
        <v>696</v>
      </c>
      <c r="C351" s="289">
        <v>1</v>
      </c>
      <c r="D351" s="291">
        <v>600000</v>
      </c>
    </row>
    <row r="352" spans="1:4" ht="18.75" x14ac:dyDescent="0.25">
      <c r="A352" s="289">
        <v>2</v>
      </c>
      <c r="B352" s="290" t="s">
        <v>596</v>
      </c>
      <c r="C352" s="289">
        <v>1</v>
      </c>
      <c r="D352" s="291">
        <v>500000</v>
      </c>
    </row>
    <row r="353" spans="1:4" s="270" customFormat="1" ht="18.75" x14ac:dyDescent="0.25">
      <c r="A353" s="287" t="s">
        <v>369</v>
      </c>
      <c r="B353" s="288" t="s">
        <v>509</v>
      </c>
      <c r="C353" s="287"/>
      <c r="D353" s="291"/>
    </row>
    <row r="354" spans="1:4" ht="18.75" x14ac:dyDescent="0.25">
      <c r="A354" s="289">
        <v>1</v>
      </c>
      <c r="B354" s="290" t="s">
        <v>165</v>
      </c>
      <c r="C354" s="289">
        <v>1</v>
      </c>
      <c r="D354" s="291">
        <v>204000</v>
      </c>
    </row>
    <row r="355" spans="1:4" s="270" customFormat="1" ht="18.75" x14ac:dyDescent="0.25">
      <c r="A355" s="289">
        <v>2</v>
      </c>
      <c r="B355" s="290" t="s">
        <v>155</v>
      </c>
      <c r="C355" s="289">
        <v>1</v>
      </c>
      <c r="D355" s="291">
        <v>168000</v>
      </c>
    </row>
    <row r="356" spans="1:4" s="270" customFormat="1" ht="18.75" x14ac:dyDescent="0.25">
      <c r="A356" s="287" t="s">
        <v>478</v>
      </c>
      <c r="B356" s="288" t="s">
        <v>166</v>
      </c>
      <c r="C356" s="287"/>
      <c r="D356" s="291"/>
    </row>
    <row r="357" spans="1:4" s="270" customFormat="1" ht="18.75" x14ac:dyDescent="0.25">
      <c r="A357" s="287" t="s">
        <v>364</v>
      </c>
      <c r="B357" s="288" t="s">
        <v>98</v>
      </c>
      <c r="C357" s="287"/>
      <c r="D357" s="291"/>
    </row>
    <row r="358" spans="1:4" ht="18.75" x14ac:dyDescent="0.25">
      <c r="A358" s="289">
        <v>1</v>
      </c>
      <c r="B358" s="290" t="s">
        <v>523</v>
      </c>
      <c r="C358" s="289"/>
      <c r="D358" s="291"/>
    </row>
    <row r="359" spans="1:4" s="270" customFormat="1" ht="18.75" x14ac:dyDescent="0.25">
      <c r="A359" s="294" t="s">
        <v>468</v>
      </c>
      <c r="B359" s="295" t="s">
        <v>524</v>
      </c>
      <c r="C359" s="289">
        <v>1</v>
      </c>
      <c r="D359" s="291">
        <v>1560000</v>
      </c>
    </row>
    <row r="360" spans="1:4" s="270" customFormat="1" ht="18.75" x14ac:dyDescent="0.25">
      <c r="A360" s="294" t="s">
        <v>469</v>
      </c>
      <c r="B360" s="295" t="s">
        <v>525</v>
      </c>
      <c r="C360" s="289">
        <v>2</v>
      </c>
      <c r="D360" s="291">
        <v>1800000</v>
      </c>
    </row>
    <row r="361" spans="1:4" ht="37.5" x14ac:dyDescent="0.25">
      <c r="A361" s="289">
        <v>2</v>
      </c>
      <c r="B361" s="290" t="s">
        <v>582</v>
      </c>
      <c r="C361" s="289">
        <v>2</v>
      </c>
      <c r="D361" s="291">
        <v>840000</v>
      </c>
    </row>
    <row r="362" spans="1:4" ht="37.5" x14ac:dyDescent="0.25">
      <c r="A362" s="289">
        <v>3</v>
      </c>
      <c r="B362" s="290" t="s">
        <v>169</v>
      </c>
      <c r="C362" s="289">
        <v>3</v>
      </c>
      <c r="D362" s="291">
        <v>720000</v>
      </c>
    </row>
    <row r="363" spans="1:4" ht="18.75" x14ac:dyDescent="0.25">
      <c r="A363" s="289">
        <v>4</v>
      </c>
      <c r="B363" s="290" t="s">
        <v>170</v>
      </c>
      <c r="C363" s="289">
        <v>4</v>
      </c>
      <c r="D363" s="291">
        <v>600000</v>
      </c>
    </row>
    <row r="364" spans="1:4" s="270" customFormat="1" ht="18.75" x14ac:dyDescent="0.25">
      <c r="A364" s="287" t="s">
        <v>365</v>
      </c>
      <c r="B364" s="288" t="s">
        <v>171</v>
      </c>
      <c r="C364" s="287"/>
      <c r="D364" s="291"/>
    </row>
    <row r="365" spans="1:4" ht="37.5" x14ac:dyDescent="0.25">
      <c r="A365" s="289">
        <v>1</v>
      </c>
      <c r="B365" s="290" t="s">
        <v>708</v>
      </c>
      <c r="C365" s="289">
        <v>1</v>
      </c>
      <c r="D365" s="291">
        <v>1200000</v>
      </c>
    </row>
    <row r="366" spans="1:4" ht="37.5" x14ac:dyDescent="0.25">
      <c r="A366" s="289">
        <v>2</v>
      </c>
      <c r="B366" s="290" t="s">
        <v>709</v>
      </c>
      <c r="C366" s="289">
        <v>1</v>
      </c>
      <c r="D366" s="291">
        <v>1440000</v>
      </c>
    </row>
    <row r="367" spans="1:4" ht="37.5" x14ac:dyDescent="0.25">
      <c r="A367" s="289">
        <v>3</v>
      </c>
      <c r="B367" s="290" t="s">
        <v>811</v>
      </c>
      <c r="C367" s="289">
        <v>1</v>
      </c>
      <c r="D367" s="291">
        <v>360000</v>
      </c>
    </row>
    <row r="368" spans="1:4" ht="18.75" x14ac:dyDescent="0.25">
      <c r="A368" s="289">
        <v>4</v>
      </c>
      <c r="B368" s="290" t="s">
        <v>812</v>
      </c>
      <c r="C368" s="289">
        <v>1</v>
      </c>
      <c r="D368" s="291">
        <v>240000</v>
      </c>
    </row>
    <row r="369" spans="1:4" ht="18.75" x14ac:dyDescent="0.25">
      <c r="A369" s="289">
        <v>5</v>
      </c>
      <c r="B369" s="290" t="s">
        <v>54</v>
      </c>
      <c r="C369" s="289">
        <v>1</v>
      </c>
      <c r="D369" s="291">
        <v>180000</v>
      </c>
    </row>
    <row r="370" spans="1:4" ht="18.75" x14ac:dyDescent="0.25">
      <c r="A370" s="289">
        <v>6</v>
      </c>
      <c r="B370" s="290" t="s">
        <v>174</v>
      </c>
      <c r="C370" s="289">
        <v>1</v>
      </c>
      <c r="D370" s="291">
        <v>420000</v>
      </c>
    </row>
    <row r="371" spans="1:4" s="270" customFormat="1" ht="37.5" x14ac:dyDescent="0.25">
      <c r="A371" s="289">
        <v>7</v>
      </c>
      <c r="B371" s="290" t="s">
        <v>710</v>
      </c>
      <c r="C371" s="289">
        <v>1</v>
      </c>
      <c r="D371" s="291">
        <v>1000000</v>
      </c>
    </row>
    <row r="375" spans="1:4" x14ac:dyDescent="0.25">
      <c r="A375" s="191"/>
    </row>
    <row r="376" spans="1:4" x14ac:dyDescent="0.25">
      <c r="B376" s="253"/>
      <c r="C376" s="190"/>
    </row>
  </sheetData>
  <mergeCells count="10">
    <mergeCell ref="D81:D82"/>
    <mergeCell ref="A81:A82"/>
    <mergeCell ref="B81:B82"/>
    <mergeCell ref="C81:C82"/>
    <mergeCell ref="B1:D1"/>
    <mergeCell ref="A79:A80"/>
    <mergeCell ref="B79:B80"/>
    <mergeCell ref="C79:C80"/>
    <mergeCell ref="D79:D80"/>
    <mergeCell ref="A2:D2"/>
  </mergeCells>
  <phoneticPr fontId="3" type="noConversion"/>
  <pageMargins left="0.7" right="0.7" top="0.5" bottom="0.6" header="0.5" footer="0.3"/>
  <pageSetup paperSize="9" scale="99" firstPageNumber="4" fitToHeight="0" orientation="portrait" useFirstPageNumber="1" r:id="rId1"/>
  <headerFooter scaleWithDoc="0" alignWithMargins="0">
    <oddFooter>&amp;C&amp;"Times New Roman,Regular"&amp;8&amp;P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view="pageLayout" zoomScaleNormal="100" workbookViewId="0">
      <selection activeCell="E12" sqref="E12"/>
    </sheetView>
  </sheetViews>
  <sheetFormatPr defaultRowHeight="16.5" x14ac:dyDescent="0.25"/>
  <cols>
    <col min="1" max="1" width="7.140625" style="196" customWidth="1"/>
    <col min="2" max="2" width="44" style="199" customWidth="1"/>
    <col min="3" max="4" width="16.7109375" style="313" customWidth="1"/>
    <col min="5" max="5" width="7.140625" style="196" customWidth="1"/>
    <col min="6" max="16384" width="9.140625" style="196"/>
  </cols>
  <sheetData>
    <row r="1" spans="1:5" ht="45.75" customHeight="1" x14ac:dyDescent="0.25">
      <c r="A1" s="300" t="s">
        <v>367</v>
      </c>
      <c r="B1" s="343" t="s">
        <v>796</v>
      </c>
      <c r="C1" s="343"/>
      <c r="D1" s="343"/>
    </row>
    <row r="2" spans="1:5" ht="17.25" customHeight="1" x14ac:dyDescent="0.25">
      <c r="A2" s="301"/>
      <c r="B2" s="302"/>
      <c r="C2" s="300"/>
      <c r="D2" s="303" t="s">
        <v>802</v>
      </c>
    </row>
    <row r="3" spans="1:5" s="194" customFormat="1" ht="35.1" customHeight="1" x14ac:dyDescent="0.25">
      <c r="A3" s="344" t="s">
        <v>545</v>
      </c>
      <c r="B3" s="344" t="s">
        <v>546</v>
      </c>
      <c r="C3" s="345" t="s">
        <v>567</v>
      </c>
      <c r="D3" s="345" t="s">
        <v>568</v>
      </c>
      <c r="E3" s="193"/>
    </row>
    <row r="4" spans="1:5" s="194" customFormat="1" x14ac:dyDescent="0.25">
      <c r="A4" s="344"/>
      <c r="B4" s="344"/>
      <c r="C4" s="345"/>
      <c r="D4" s="345"/>
      <c r="E4" s="193"/>
    </row>
    <row r="5" spans="1:5" ht="18.75" x14ac:dyDescent="0.25">
      <c r="A5" s="304">
        <v>1</v>
      </c>
      <c r="B5" s="305" t="s">
        <v>547</v>
      </c>
      <c r="C5" s="311">
        <v>504000</v>
      </c>
      <c r="D5" s="311">
        <v>353000</v>
      </c>
      <c r="E5" s="195"/>
    </row>
    <row r="6" spans="1:5" ht="18.75" x14ac:dyDescent="0.25">
      <c r="A6" s="304">
        <v>2</v>
      </c>
      <c r="B6" s="305" t="s">
        <v>548</v>
      </c>
      <c r="C6" s="311">
        <v>490000</v>
      </c>
      <c r="D6" s="311">
        <v>343000</v>
      </c>
      <c r="E6" s="195"/>
    </row>
    <row r="7" spans="1:5" ht="18.75" x14ac:dyDescent="0.25">
      <c r="A7" s="304">
        <v>3</v>
      </c>
      <c r="B7" s="305" t="s">
        <v>549</v>
      </c>
      <c r="C7" s="311">
        <v>700000</v>
      </c>
      <c r="D7" s="311">
        <v>490000</v>
      </c>
      <c r="E7" s="195"/>
    </row>
    <row r="8" spans="1:5" ht="18.75" x14ac:dyDescent="0.25">
      <c r="A8" s="304">
        <v>4</v>
      </c>
      <c r="B8" s="305" t="s">
        <v>550</v>
      </c>
      <c r="C8" s="311">
        <v>560000</v>
      </c>
      <c r="D8" s="311">
        <v>392000</v>
      </c>
      <c r="E8" s="195"/>
    </row>
    <row r="9" spans="1:5" ht="18.75" x14ac:dyDescent="0.25">
      <c r="A9" s="304">
        <v>5</v>
      </c>
      <c r="B9" s="306" t="s">
        <v>576</v>
      </c>
      <c r="C9" s="311">
        <v>350000</v>
      </c>
      <c r="D9" s="311">
        <v>245000</v>
      </c>
      <c r="E9" s="195"/>
    </row>
    <row r="10" spans="1:5" ht="18.75" x14ac:dyDescent="0.25">
      <c r="A10" s="304">
        <v>6</v>
      </c>
      <c r="B10" s="305" t="s">
        <v>551</v>
      </c>
      <c r="C10" s="311">
        <v>350000</v>
      </c>
      <c r="D10" s="311">
        <v>245000</v>
      </c>
      <c r="E10" s="195"/>
    </row>
    <row r="11" spans="1:5" ht="37.5" x14ac:dyDescent="0.25">
      <c r="A11" s="304">
        <v>7</v>
      </c>
      <c r="B11" s="305" t="s">
        <v>577</v>
      </c>
      <c r="C11" s="311">
        <v>294000</v>
      </c>
      <c r="D11" s="311">
        <v>210000</v>
      </c>
      <c r="E11" s="195"/>
    </row>
    <row r="12" spans="1:5" ht="37.5" x14ac:dyDescent="0.25">
      <c r="A12" s="304">
        <v>8</v>
      </c>
      <c r="B12" s="305" t="s">
        <v>578</v>
      </c>
      <c r="C12" s="311">
        <v>210000</v>
      </c>
      <c r="D12" s="311">
        <v>147000</v>
      </c>
      <c r="E12" s="195"/>
    </row>
    <row r="13" spans="1:5" ht="18.75" x14ac:dyDescent="0.25">
      <c r="A13" s="304">
        <v>9</v>
      </c>
      <c r="B13" s="305" t="s">
        <v>552</v>
      </c>
      <c r="C13" s="311">
        <v>210000</v>
      </c>
      <c r="D13" s="311">
        <v>147000</v>
      </c>
      <c r="E13" s="195"/>
    </row>
    <row r="14" spans="1:5" ht="18.75" x14ac:dyDescent="0.25">
      <c r="A14" s="304">
        <v>10</v>
      </c>
      <c r="B14" s="305" t="s">
        <v>553</v>
      </c>
      <c r="C14" s="311">
        <v>252000</v>
      </c>
      <c r="D14" s="311">
        <v>176000</v>
      </c>
      <c r="E14" s="195"/>
    </row>
    <row r="15" spans="1:5" ht="18.75" x14ac:dyDescent="0.25">
      <c r="A15" s="304">
        <v>11</v>
      </c>
      <c r="B15" s="305" t="s">
        <v>579</v>
      </c>
      <c r="C15" s="311">
        <v>322000</v>
      </c>
      <c r="D15" s="311">
        <v>225000</v>
      </c>
      <c r="E15" s="195"/>
    </row>
    <row r="16" spans="1:5" ht="18.75" x14ac:dyDescent="0.25">
      <c r="A16" s="304">
        <v>12</v>
      </c>
      <c r="B16" s="305" t="s">
        <v>580</v>
      </c>
      <c r="C16" s="311">
        <v>250000</v>
      </c>
      <c r="D16" s="311">
        <v>176000</v>
      </c>
      <c r="E16" s="195"/>
    </row>
    <row r="17" spans="1:5" ht="18.75" x14ac:dyDescent="0.25">
      <c r="A17" s="304">
        <v>13</v>
      </c>
      <c r="B17" s="305" t="s">
        <v>554</v>
      </c>
      <c r="C17" s="311">
        <v>210000</v>
      </c>
      <c r="D17" s="311">
        <v>147000</v>
      </c>
      <c r="E17" s="195"/>
    </row>
    <row r="18" spans="1:5" ht="18.75" x14ac:dyDescent="0.25">
      <c r="A18" s="304">
        <v>14</v>
      </c>
      <c r="B18" s="305" t="s">
        <v>555</v>
      </c>
      <c r="C18" s="311">
        <v>224000</v>
      </c>
      <c r="D18" s="311">
        <v>157000</v>
      </c>
      <c r="E18" s="195"/>
    </row>
    <row r="19" spans="1:5" ht="18.75" x14ac:dyDescent="0.25">
      <c r="A19" s="289">
        <v>15</v>
      </c>
      <c r="B19" s="305" t="s">
        <v>556</v>
      </c>
      <c r="C19" s="311">
        <v>294000</v>
      </c>
      <c r="D19" s="311">
        <v>206000</v>
      </c>
      <c r="E19" s="195"/>
    </row>
    <row r="20" spans="1:5" ht="18.75" x14ac:dyDescent="0.25">
      <c r="A20" s="307">
        <v>16</v>
      </c>
      <c r="B20" s="306" t="s">
        <v>557</v>
      </c>
      <c r="C20" s="311">
        <v>294000</v>
      </c>
      <c r="D20" s="311">
        <v>206000</v>
      </c>
      <c r="E20" s="195"/>
    </row>
    <row r="21" spans="1:5" ht="18.75" x14ac:dyDescent="0.25">
      <c r="A21" s="289">
        <v>17</v>
      </c>
      <c r="B21" s="306" t="s">
        <v>558</v>
      </c>
      <c r="C21" s="311">
        <v>252000</v>
      </c>
      <c r="D21" s="311">
        <v>176000</v>
      </c>
      <c r="E21" s="195"/>
    </row>
    <row r="22" spans="1:5" ht="18.75" x14ac:dyDescent="0.25">
      <c r="A22" s="307">
        <v>18</v>
      </c>
      <c r="B22" s="306" t="s">
        <v>559</v>
      </c>
      <c r="C22" s="311">
        <v>147000</v>
      </c>
      <c r="D22" s="311">
        <v>104000</v>
      </c>
      <c r="E22" s="195"/>
    </row>
    <row r="23" spans="1:5" ht="18.75" x14ac:dyDescent="0.25">
      <c r="A23" s="289">
        <v>19</v>
      </c>
      <c r="B23" s="306" t="s">
        <v>560</v>
      </c>
      <c r="C23" s="311">
        <v>175000</v>
      </c>
      <c r="D23" s="311">
        <v>123000</v>
      </c>
      <c r="E23" s="195"/>
    </row>
    <row r="24" spans="1:5" ht="18.75" x14ac:dyDescent="0.25">
      <c r="A24" s="307">
        <v>20</v>
      </c>
      <c r="B24" s="306" t="s">
        <v>561</v>
      </c>
      <c r="C24" s="311">
        <v>161000</v>
      </c>
      <c r="D24" s="311">
        <v>113000</v>
      </c>
      <c r="E24" s="195"/>
    </row>
    <row r="25" spans="1:5" ht="18.75" x14ac:dyDescent="0.25">
      <c r="A25" s="289">
        <v>21</v>
      </c>
      <c r="B25" s="306" t="s">
        <v>562</v>
      </c>
      <c r="C25" s="311">
        <v>182000</v>
      </c>
      <c r="D25" s="311">
        <v>127000</v>
      </c>
      <c r="E25" s="195"/>
    </row>
    <row r="26" spans="1:5" ht="18.75" x14ac:dyDescent="0.25">
      <c r="A26" s="307">
        <v>22</v>
      </c>
      <c r="B26" s="306" t="s">
        <v>563</v>
      </c>
      <c r="C26" s="311">
        <v>161000</v>
      </c>
      <c r="D26" s="311">
        <v>113000</v>
      </c>
      <c r="E26" s="195"/>
    </row>
    <row r="27" spans="1:5" s="197" customFormat="1" ht="18.75" x14ac:dyDescent="0.25">
      <c r="A27" s="289">
        <v>23</v>
      </c>
      <c r="B27" s="306" t="s">
        <v>564</v>
      </c>
      <c r="C27" s="312">
        <v>294000</v>
      </c>
      <c r="D27" s="312">
        <v>206000</v>
      </c>
      <c r="E27" s="195"/>
    </row>
    <row r="29" spans="1:5" hidden="1" x14ac:dyDescent="0.25">
      <c r="A29" s="198"/>
      <c r="B29" s="346" t="s">
        <v>569</v>
      </c>
      <c r="C29" s="346"/>
      <c r="D29" s="346"/>
    </row>
    <row r="30" spans="1:5" hidden="1" x14ac:dyDescent="0.25">
      <c r="A30" s="198"/>
      <c r="B30" s="342" t="s">
        <v>565</v>
      </c>
      <c r="C30" s="342"/>
      <c r="D30" s="342"/>
    </row>
    <row r="31" spans="1:5" ht="36.75" hidden="1" customHeight="1" x14ac:dyDescent="0.25">
      <c r="A31" s="198"/>
      <c r="B31" s="342" t="s">
        <v>581</v>
      </c>
      <c r="C31" s="342"/>
      <c r="D31" s="342"/>
    </row>
    <row r="32" spans="1:5" hidden="1" x14ac:dyDescent="0.25"/>
  </sheetData>
  <mergeCells count="8">
    <mergeCell ref="B31:D31"/>
    <mergeCell ref="B1:D1"/>
    <mergeCell ref="B3:B4"/>
    <mergeCell ref="A3:A4"/>
    <mergeCell ref="C3:C4"/>
    <mergeCell ref="D3:D4"/>
    <mergeCell ref="B29:D29"/>
    <mergeCell ref="B30:D30"/>
  </mergeCells>
  <pageMargins left="0.7" right="0.7" top="0.5" bottom="0.6" header="0.3" footer="0.3"/>
  <pageSetup paperSize="9" firstPageNumber="22" orientation="portrait" useFirstPageNumber="1"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B36" sqref="B36"/>
    </sheetView>
  </sheetViews>
  <sheetFormatPr defaultRowHeight="16.5" x14ac:dyDescent="0.25"/>
  <cols>
    <col min="1" max="1" width="7.140625" style="196" customWidth="1"/>
    <col min="2" max="2" width="45.42578125" style="199" customWidth="1"/>
    <col min="3" max="4" width="16.7109375" style="313" customWidth="1"/>
    <col min="5" max="5" width="7.140625" style="196" customWidth="1"/>
    <col min="6" max="16384" width="9.140625" style="196"/>
  </cols>
  <sheetData>
    <row r="1" spans="1:5" ht="18.75" x14ac:dyDescent="0.25">
      <c r="A1" s="300" t="s">
        <v>368</v>
      </c>
      <c r="B1" s="343" t="s">
        <v>797</v>
      </c>
      <c r="C1" s="343"/>
      <c r="D1" s="343"/>
    </row>
    <row r="2" spans="1:5" ht="17.25" customHeight="1" x14ac:dyDescent="0.25">
      <c r="A2" s="301"/>
      <c r="B2" s="302"/>
      <c r="C2" s="347" t="s">
        <v>802</v>
      </c>
      <c r="D2" s="347"/>
    </row>
    <row r="3" spans="1:5" s="194" customFormat="1" ht="35.1" customHeight="1" x14ac:dyDescent="0.25">
      <c r="A3" s="344" t="s">
        <v>545</v>
      </c>
      <c r="B3" s="344" t="s">
        <v>546</v>
      </c>
      <c r="C3" s="345" t="s">
        <v>567</v>
      </c>
      <c r="D3" s="345" t="s">
        <v>568</v>
      </c>
      <c r="E3" s="193"/>
    </row>
    <row r="4" spans="1:5" s="194" customFormat="1" ht="23.25" customHeight="1" x14ac:dyDescent="0.25">
      <c r="A4" s="344"/>
      <c r="B4" s="344"/>
      <c r="C4" s="345"/>
      <c r="D4" s="345"/>
      <c r="E4" s="193"/>
    </row>
    <row r="5" spans="1:5" ht="18.75" x14ac:dyDescent="0.25">
      <c r="A5" s="304">
        <v>1</v>
      </c>
      <c r="B5" s="305" t="s">
        <v>547</v>
      </c>
      <c r="C5" s="314">
        <v>630000</v>
      </c>
      <c r="D5" s="314">
        <v>441000</v>
      </c>
      <c r="E5" s="195"/>
    </row>
    <row r="6" spans="1:5" ht="18.75" x14ac:dyDescent="0.25">
      <c r="A6" s="304">
        <v>2</v>
      </c>
      <c r="B6" s="305" t="s">
        <v>548</v>
      </c>
      <c r="C6" s="314">
        <v>613000</v>
      </c>
      <c r="D6" s="314">
        <v>429000</v>
      </c>
      <c r="E6" s="195"/>
    </row>
    <row r="7" spans="1:5" ht="18.75" x14ac:dyDescent="0.25">
      <c r="A7" s="304">
        <v>3</v>
      </c>
      <c r="B7" s="305" t="s">
        <v>549</v>
      </c>
      <c r="C7" s="314">
        <v>875000</v>
      </c>
      <c r="D7" s="314">
        <v>613000</v>
      </c>
      <c r="E7" s="195"/>
    </row>
    <row r="8" spans="1:5" ht="18.75" x14ac:dyDescent="0.25">
      <c r="A8" s="304">
        <v>4</v>
      </c>
      <c r="B8" s="305" t="s">
        <v>550</v>
      </c>
      <c r="C8" s="314">
        <v>700000</v>
      </c>
      <c r="D8" s="314">
        <v>490000</v>
      </c>
      <c r="E8" s="195"/>
    </row>
    <row r="9" spans="1:5" ht="18.75" x14ac:dyDescent="0.25">
      <c r="A9" s="304">
        <v>5</v>
      </c>
      <c r="B9" s="306" t="s">
        <v>576</v>
      </c>
      <c r="C9" s="314">
        <v>438000</v>
      </c>
      <c r="D9" s="314">
        <v>306000</v>
      </c>
      <c r="E9" s="195"/>
    </row>
    <row r="10" spans="1:5" ht="18.75" x14ac:dyDescent="0.25">
      <c r="A10" s="304">
        <v>6</v>
      </c>
      <c r="B10" s="305" t="s">
        <v>551</v>
      </c>
      <c r="C10" s="314">
        <v>438000</v>
      </c>
      <c r="D10" s="314">
        <v>306000</v>
      </c>
      <c r="E10" s="195"/>
    </row>
    <row r="11" spans="1:5" ht="18.75" x14ac:dyDescent="0.25">
      <c r="A11" s="304">
        <v>7</v>
      </c>
      <c r="B11" s="305" t="s">
        <v>577</v>
      </c>
      <c r="C11" s="314">
        <v>368000</v>
      </c>
      <c r="D11" s="314">
        <v>263000</v>
      </c>
      <c r="E11" s="195"/>
    </row>
    <row r="12" spans="1:5" ht="18.75" x14ac:dyDescent="0.25">
      <c r="A12" s="304">
        <v>8</v>
      </c>
      <c r="B12" s="305" t="s">
        <v>578</v>
      </c>
      <c r="C12" s="314">
        <v>263000</v>
      </c>
      <c r="D12" s="314">
        <v>184000</v>
      </c>
      <c r="E12" s="195"/>
    </row>
    <row r="13" spans="1:5" ht="18.75" x14ac:dyDescent="0.25">
      <c r="A13" s="304">
        <v>9</v>
      </c>
      <c r="B13" s="305" t="s">
        <v>552</v>
      </c>
      <c r="C13" s="314">
        <v>263000</v>
      </c>
      <c r="D13" s="314">
        <v>184000</v>
      </c>
      <c r="E13" s="195"/>
    </row>
    <row r="14" spans="1:5" ht="18.75" x14ac:dyDescent="0.25">
      <c r="A14" s="304">
        <v>10</v>
      </c>
      <c r="B14" s="305" t="s">
        <v>553</v>
      </c>
      <c r="C14" s="314">
        <v>315000</v>
      </c>
      <c r="D14" s="314">
        <v>221000</v>
      </c>
      <c r="E14" s="195"/>
    </row>
    <row r="15" spans="1:5" ht="18.75" x14ac:dyDescent="0.25">
      <c r="A15" s="304">
        <v>11</v>
      </c>
      <c r="B15" s="305" t="s">
        <v>579</v>
      </c>
      <c r="C15" s="314">
        <v>403000</v>
      </c>
      <c r="D15" s="314">
        <v>282000</v>
      </c>
      <c r="E15" s="195"/>
    </row>
    <row r="16" spans="1:5" ht="18.75" x14ac:dyDescent="0.25">
      <c r="A16" s="304">
        <v>12</v>
      </c>
      <c r="B16" s="305" t="s">
        <v>580</v>
      </c>
      <c r="C16" s="314">
        <v>315000</v>
      </c>
      <c r="D16" s="314">
        <v>221000</v>
      </c>
      <c r="E16" s="195"/>
    </row>
    <row r="17" spans="1:5" ht="18.75" x14ac:dyDescent="0.25">
      <c r="A17" s="304">
        <v>13</v>
      </c>
      <c r="B17" s="305" t="s">
        <v>554</v>
      </c>
      <c r="C17" s="314">
        <v>263000</v>
      </c>
      <c r="D17" s="314">
        <v>184000</v>
      </c>
      <c r="E17" s="195"/>
    </row>
    <row r="18" spans="1:5" ht="18.75" x14ac:dyDescent="0.25">
      <c r="A18" s="304">
        <v>14</v>
      </c>
      <c r="B18" s="305" t="s">
        <v>555</v>
      </c>
      <c r="C18" s="314">
        <v>280000</v>
      </c>
      <c r="D18" s="314">
        <v>196000</v>
      </c>
      <c r="E18" s="195"/>
    </row>
    <row r="19" spans="1:5" ht="18.75" x14ac:dyDescent="0.25">
      <c r="A19" s="289">
        <v>15</v>
      </c>
      <c r="B19" s="305" t="s">
        <v>556</v>
      </c>
      <c r="C19" s="314">
        <v>368000</v>
      </c>
      <c r="D19" s="314">
        <v>257000</v>
      </c>
      <c r="E19" s="195"/>
    </row>
    <row r="20" spans="1:5" ht="18.75" x14ac:dyDescent="0.25">
      <c r="A20" s="307">
        <v>16</v>
      </c>
      <c r="B20" s="306" t="s">
        <v>557</v>
      </c>
      <c r="C20" s="314">
        <v>368000</v>
      </c>
      <c r="D20" s="314">
        <v>257000</v>
      </c>
      <c r="E20" s="195"/>
    </row>
    <row r="21" spans="1:5" ht="18.75" x14ac:dyDescent="0.25">
      <c r="A21" s="289">
        <v>17</v>
      </c>
      <c r="B21" s="306" t="s">
        <v>558</v>
      </c>
      <c r="C21" s="314">
        <v>315000</v>
      </c>
      <c r="D21" s="314">
        <v>221000</v>
      </c>
      <c r="E21" s="195"/>
    </row>
    <row r="22" spans="1:5" ht="18.75" x14ac:dyDescent="0.25">
      <c r="A22" s="307">
        <v>18</v>
      </c>
      <c r="B22" s="306" t="s">
        <v>559</v>
      </c>
      <c r="C22" s="314">
        <v>184000</v>
      </c>
      <c r="D22" s="314">
        <v>130000</v>
      </c>
      <c r="E22" s="195"/>
    </row>
    <row r="23" spans="1:5" ht="18.75" x14ac:dyDescent="0.25">
      <c r="A23" s="289">
        <v>19</v>
      </c>
      <c r="B23" s="306" t="s">
        <v>560</v>
      </c>
      <c r="C23" s="314">
        <v>219000</v>
      </c>
      <c r="D23" s="314">
        <v>154000</v>
      </c>
      <c r="E23" s="195"/>
    </row>
    <row r="24" spans="1:5" ht="18.75" x14ac:dyDescent="0.25">
      <c r="A24" s="307">
        <v>20</v>
      </c>
      <c r="B24" s="306" t="s">
        <v>561</v>
      </c>
      <c r="C24" s="314">
        <v>201000</v>
      </c>
      <c r="D24" s="314">
        <v>142000</v>
      </c>
      <c r="E24" s="195"/>
    </row>
    <row r="25" spans="1:5" ht="18.75" x14ac:dyDescent="0.25">
      <c r="A25" s="289">
        <v>21</v>
      </c>
      <c r="B25" s="306" t="s">
        <v>562</v>
      </c>
      <c r="C25" s="314">
        <v>228000</v>
      </c>
      <c r="D25" s="314">
        <v>159000</v>
      </c>
      <c r="E25" s="195"/>
    </row>
    <row r="26" spans="1:5" ht="18.75" x14ac:dyDescent="0.25">
      <c r="A26" s="307">
        <v>22</v>
      </c>
      <c r="B26" s="306" t="s">
        <v>563</v>
      </c>
      <c r="C26" s="314">
        <v>201000</v>
      </c>
      <c r="D26" s="314">
        <v>142000</v>
      </c>
      <c r="E26" s="195"/>
    </row>
    <row r="27" spans="1:5" s="197" customFormat="1" ht="18.75" x14ac:dyDescent="0.25">
      <c r="A27" s="289">
        <v>23</v>
      </c>
      <c r="B27" s="306" t="s">
        <v>564</v>
      </c>
      <c r="C27" s="314">
        <v>368000</v>
      </c>
      <c r="D27" s="314">
        <v>257000</v>
      </c>
      <c r="E27" s="195"/>
    </row>
    <row r="29" spans="1:5" hidden="1" x14ac:dyDescent="0.25">
      <c r="A29" s="198"/>
      <c r="B29" s="346" t="s">
        <v>569</v>
      </c>
      <c r="C29" s="346"/>
      <c r="D29" s="346"/>
    </row>
    <row r="30" spans="1:5" hidden="1" x14ac:dyDescent="0.25">
      <c r="A30" s="198"/>
      <c r="B30" s="342" t="s">
        <v>565</v>
      </c>
      <c r="C30" s="342"/>
      <c r="D30" s="342"/>
    </row>
    <row r="31" spans="1:5" ht="36.75" hidden="1" customHeight="1" x14ac:dyDescent="0.25">
      <c r="A31" s="198"/>
      <c r="B31" s="342" t="s">
        <v>581</v>
      </c>
      <c r="C31" s="342"/>
      <c r="D31" s="342"/>
    </row>
  </sheetData>
  <mergeCells count="9">
    <mergeCell ref="B29:D29"/>
    <mergeCell ref="B30:D30"/>
    <mergeCell ref="B31:D31"/>
    <mergeCell ref="B1:D1"/>
    <mergeCell ref="A3:A4"/>
    <mergeCell ref="B3:B4"/>
    <mergeCell ref="C2:D2"/>
    <mergeCell ref="C3:C4"/>
    <mergeCell ref="D3:D4"/>
  </mergeCells>
  <pageMargins left="0.7" right="0.7" top="0.5" bottom="0.6" header="0.3" footer="0.3"/>
  <pageSetup paperSize="9" firstPageNumber="23" orientation="portrait" useFirstPageNumber="1"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zoomScaleNormal="100" workbookViewId="0">
      <selection activeCell="G6" sqref="G6"/>
    </sheetView>
  </sheetViews>
  <sheetFormatPr defaultRowHeight="16.5" x14ac:dyDescent="0.25"/>
  <cols>
    <col min="1" max="1" width="4.140625" style="260" bestFit="1" customWidth="1"/>
    <col min="2" max="2" width="33.28515625" style="261" customWidth="1"/>
    <col min="3" max="7" width="9.85546875" style="259" bestFit="1" customWidth="1"/>
    <col min="8" max="8" width="10.28515625" style="258" customWidth="1"/>
    <col min="9" max="16384" width="9.140625" style="258"/>
  </cols>
  <sheetData>
    <row r="1" spans="1:7" ht="18.75" x14ac:dyDescent="0.25">
      <c r="A1" s="274" t="s">
        <v>364</v>
      </c>
      <c r="B1" s="357" t="s">
        <v>801</v>
      </c>
      <c r="C1" s="357"/>
      <c r="D1" s="357"/>
      <c r="E1" s="357"/>
      <c r="F1" s="275"/>
      <c r="G1" s="275"/>
    </row>
    <row r="2" spans="1:7" ht="19.5" x14ac:dyDescent="0.25">
      <c r="A2" s="274"/>
      <c r="B2" s="276"/>
      <c r="C2" s="277"/>
      <c r="D2" s="277"/>
      <c r="E2" s="355" t="s">
        <v>802</v>
      </c>
      <c r="F2" s="355"/>
      <c r="G2" s="355"/>
    </row>
    <row r="3" spans="1:7" x14ac:dyDescent="0.25">
      <c r="A3" s="356" t="s">
        <v>310</v>
      </c>
      <c r="B3" s="344" t="s">
        <v>792</v>
      </c>
      <c r="C3" s="349" t="s">
        <v>791</v>
      </c>
      <c r="D3" s="350"/>
      <c r="E3" s="350"/>
      <c r="F3" s="350"/>
      <c r="G3" s="351"/>
    </row>
    <row r="4" spans="1:7" x14ac:dyDescent="0.25">
      <c r="A4" s="356"/>
      <c r="B4" s="344"/>
      <c r="C4" s="352"/>
      <c r="D4" s="353"/>
      <c r="E4" s="353"/>
      <c r="F4" s="353"/>
      <c r="G4" s="354"/>
    </row>
    <row r="5" spans="1:7" ht="37.5" x14ac:dyDescent="0.25">
      <c r="A5" s="356"/>
      <c r="B5" s="344"/>
      <c r="C5" s="278" t="s">
        <v>803</v>
      </c>
      <c r="D5" s="278" t="s">
        <v>804</v>
      </c>
      <c r="E5" s="278" t="s">
        <v>805</v>
      </c>
      <c r="F5" s="278" t="s">
        <v>806</v>
      </c>
      <c r="G5" s="278" t="s">
        <v>807</v>
      </c>
    </row>
    <row r="6" spans="1:7" ht="37.5" x14ac:dyDescent="0.25">
      <c r="A6" s="279">
        <v>1</v>
      </c>
      <c r="B6" s="280" t="s">
        <v>790</v>
      </c>
      <c r="C6" s="281"/>
      <c r="D6" s="281"/>
      <c r="E6" s="281"/>
      <c r="F6" s="281"/>
      <c r="G6" s="281"/>
    </row>
    <row r="7" spans="1:7" ht="37.5" x14ac:dyDescent="0.25">
      <c r="A7" s="282"/>
      <c r="B7" s="283" t="s">
        <v>760</v>
      </c>
      <c r="C7" s="281">
        <v>35000</v>
      </c>
      <c r="D7" s="281">
        <v>30000</v>
      </c>
      <c r="E7" s="281">
        <v>25000</v>
      </c>
      <c r="F7" s="281">
        <v>20000</v>
      </c>
      <c r="G7" s="281">
        <v>0</v>
      </c>
    </row>
    <row r="8" spans="1:7" ht="18.75" x14ac:dyDescent="0.25">
      <c r="A8" s="282"/>
      <c r="B8" s="283" t="s">
        <v>759</v>
      </c>
      <c r="C8" s="281">
        <v>35000</v>
      </c>
      <c r="D8" s="281">
        <v>25000</v>
      </c>
      <c r="E8" s="281">
        <v>20000</v>
      </c>
      <c r="F8" s="281">
        <v>0</v>
      </c>
      <c r="G8" s="281">
        <v>0</v>
      </c>
    </row>
    <row r="9" spans="1:7" ht="18.75" x14ac:dyDescent="0.25">
      <c r="A9" s="282"/>
      <c r="B9" s="283" t="s">
        <v>758</v>
      </c>
      <c r="C9" s="281">
        <v>10000</v>
      </c>
      <c r="D9" s="281">
        <v>8000</v>
      </c>
      <c r="E9" s="281">
        <v>6000</v>
      </c>
      <c r="F9" s="281">
        <v>0</v>
      </c>
      <c r="G9" s="281">
        <v>0</v>
      </c>
    </row>
    <row r="10" spans="1:7" ht="18.75" x14ac:dyDescent="0.25">
      <c r="A10" s="279" t="s">
        <v>322</v>
      </c>
      <c r="B10" s="280" t="s">
        <v>789</v>
      </c>
      <c r="C10" s="281"/>
      <c r="D10" s="281"/>
      <c r="E10" s="281"/>
      <c r="F10" s="281"/>
      <c r="G10" s="281"/>
    </row>
    <row r="11" spans="1:7" ht="37.5" x14ac:dyDescent="0.25">
      <c r="A11" s="282"/>
      <c r="B11" s="283" t="s">
        <v>760</v>
      </c>
      <c r="C11" s="281">
        <f>'[1]lua nuoc'!$E$6</f>
        <v>25000</v>
      </c>
      <c r="D11" s="281">
        <f>'[1]lua nuoc'!$G$6</f>
        <v>20000</v>
      </c>
      <c r="E11" s="281">
        <v>0</v>
      </c>
      <c r="F11" s="281">
        <f>'[1]lua nuoc'!$I$6</f>
        <v>0</v>
      </c>
      <c r="G11" s="281">
        <f>'[1]lua nuoc'!$K$6</f>
        <v>0</v>
      </c>
    </row>
    <row r="12" spans="1:7" ht="18.75" x14ac:dyDescent="0.25">
      <c r="A12" s="282"/>
      <c r="B12" s="283" t="s">
        <v>759</v>
      </c>
      <c r="C12" s="281">
        <v>35000</v>
      </c>
      <c r="D12" s="281">
        <f>'[1]lau nam'!$E$6</f>
        <v>25000</v>
      </c>
      <c r="E12" s="281">
        <f>'[1]lau nam'!$G$6</f>
        <v>20000</v>
      </c>
      <c r="F12" s="281">
        <f>'[1]lau nam'!$I$6</f>
        <v>0</v>
      </c>
      <c r="G12" s="281">
        <f>'[1]lau nam'!$K$6</f>
        <v>0</v>
      </c>
    </row>
    <row r="13" spans="1:7" ht="18.75" x14ac:dyDescent="0.25">
      <c r="A13" s="282"/>
      <c r="B13" s="283" t="s">
        <v>758</v>
      </c>
      <c r="C13" s="281">
        <v>10000</v>
      </c>
      <c r="D13" s="281">
        <v>8000</v>
      </c>
      <c r="E13" s="281">
        <v>0</v>
      </c>
      <c r="F13" s="281">
        <v>0</v>
      </c>
      <c r="G13" s="281">
        <v>0</v>
      </c>
    </row>
    <row r="14" spans="1:7" ht="18.75" x14ac:dyDescent="0.25">
      <c r="A14" s="282"/>
      <c r="B14" s="283" t="s">
        <v>767</v>
      </c>
      <c r="C14" s="281">
        <v>10000</v>
      </c>
      <c r="D14" s="281">
        <v>8000</v>
      </c>
      <c r="E14" s="281">
        <v>0</v>
      </c>
      <c r="F14" s="281">
        <v>0</v>
      </c>
      <c r="G14" s="281">
        <v>0</v>
      </c>
    </row>
    <row r="15" spans="1:7" ht="18.75" x14ac:dyDescent="0.25">
      <c r="A15" s="279" t="s">
        <v>788</v>
      </c>
      <c r="B15" s="280" t="s">
        <v>787</v>
      </c>
      <c r="C15" s="281"/>
      <c r="D15" s="281"/>
      <c r="E15" s="281"/>
      <c r="F15" s="281"/>
      <c r="G15" s="281"/>
    </row>
    <row r="16" spans="1:7" ht="37.5" x14ac:dyDescent="0.25">
      <c r="A16" s="282"/>
      <c r="B16" s="283" t="s">
        <v>760</v>
      </c>
      <c r="C16" s="281">
        <v>35000</v>
      </c>
      <c r="D16" s="281">
        <v>28000</v>
      </c>
      <c r="E16" s="281">
        <v>20000</v>
      </c>
      <c r="F16" s="281">
        <v>0</v>
      </c>
      <c r="G16" s="281">
        <v>0</v>
      </c>
    </row>
    <row r="17" spans="1:7" ht="18.75" x14ac:dyDescent="0.25">
      <c r="A17" s="282"/>
      <c r="B17" s="283" t="s">
        <v>759</v>
      </c>
      <c r="C17" s="281">
        <v>35000</v>
      </c>
      <c r="D17" s="281">
        <v>25000</v>
      </c>
      <c r="E17" s="281">
        <v>20000</v>
      </c>
      <c r="F17" s="281">
        <v>0</v>
      </c>
      <c r="G17" s="281">
        <v>0</v>
      </c>
    </row>
    <row r="18" spans="1:7" ht="18.75" x14ac:dyDescent="0.25">
      <c r="A18" s="282"/>
      <c r="B18" s="283" t="s">
        <v>758</v>
      </c>
      <c r="C18" s="281">
        <v>10000</v>
      </c>
      <c r="D18" s="281">
        <v>8000</v>
      </c>
      <c r="E18" s="281">
        <v>6000</v>
      </c>
      <c r="F18" s="281">
        <v>0</v>
      </c>
      <c r="G18" s="281">
        <v>0</v>
      </c>
    </row>
    <row r="19" spans="1:7" ht="18.75" x14ac:dyDescent="0.25">
      <c r="A19" s="279" t="s">
        <v>728</v>
      </c>
      <c r="B19" s="280" t="s">
        <v>786</v>
      </c>
      <c r="C19" s="281"/>
      <c r="D19" s="281"/>
      <c r="E19" s="281"/>
      <c r="F19" s="281"/>
      <c r="G19" s="281"/>
    </row>
    <row r="20" spans="1:7" ht="37.5" x14ac:dyDescent="0.25">
      <c r="A20" s="282"/>
      <c r="B20" s="283" t="s">
        <v>760</v>
      </c>
      <c r="C20" s="281">
        <v>33000</v>
      </c>
      <c r="D20" s="281">
        <v>29000</v>
      </c>
      <c r="E20" s="281">
        <v>23000</v>
      </c>
      <c r="F20" s="281">
        <v>0</v>
      </c>
      <c r="G20" s="281">
        <v>0</v>
      </c>
    </row>
    <row r="21" spans="1:7" ht="18.75" x14ac:dyDescent="0.25">
      <c r="A21" s="282"/>
      <c r="B21" s="283" t="s">
        <v>759</v>
      </c>
      <c r="C21" s="281">
        <v>30000</v>
      </c>
      <c r="D21" s="281">
        <v>25000</v>
      </c>
      <c r="E21" s="281">
        <v>0</v>
      </c>
      <c r="F21" s="281">
        <v>0</v>
      </c>
      <c r="G21" s="281">
        <v>0</v>
      </c>
    </row>
    <row r="22" spans="1:7" ht="18.75" x14ac:dyDescent="0.25">
      <c r="A22" s="279" t="s">
        <v>754</v>
      </c>
      <c r="B22" s="280" t="s">
        <v>785</v>
      </c>
      <c r="C22" s="281"/>
      <c r="D22" s="281"/>
      <c r="E22" s="281"/>
      <c r="F22" s="281"/>
      <c r="G22" s="281"/>
    </row>
    <row r="23" spans="1:7" ht="37.5" x14ac:dyDescent="0.25">
      <c r="A23" s="282"/>
      <c r="B23" s="283" t="s">
        <v>760</v>
      </c>
      <c r="C23" s="281">
        <v>32000</v>
      </c>
      <c r="D23" s="281">
        <v>28000</v>
      </c>
      <c r="E23" s="281">
        <v>22000</v>
      </c>
      <c r="F23" s="281">
        <v>0</v>
      </c>
      <c r="G23" s="281">
        <v>0</v>
      </c>
    </row>
    <row r="24" spans="1:7" ht="18.75" x14ac:dyDescent="0.25">
      <c r="A24" s="282"/>
      <c r="B24" s="283" t="s">
        <v>759</v>
      </c>
      <c r="C24" s="281">
        <v>35000</v>
      </c>
      <c r="D24" s="281">
        <v>20000</v>
      </c>
      <c r="E24" s="281">
        <v>0</v>
      </c>
      <c r="F24" s="281">
        <v>0</v>
      </c>
      <c r="G24" s="281">
        <v>0</v>
      </c>
    </row>
    <row r="25" spans="1:7" ht="18.75" x14ac:dyDescent="0.25">
      <c r="A25" s="282"/>
      <c r="B25" s="283" t="s">
        <v>767</v>
      </c>
      <c r="C25" s="281">
        <v>8000</v>
      </c>
      <c r="D25" s="281">
        <v>0</v>
      </c>
      <c r="E25" s="281">
        <v>0</v>
      </c>
      <c r="F25" s="281">
        <v>0</v>
      </c>
      <c r="G25" s="281">
        <v>0</v>
      </c>
    </row>
    <row r="26" spans="1:7" ht="37.5" x14ac:dyDescent="0.25">
      <c r="A26" s="279" t="s">
        <v>784</v>
      </c>
      <c r="B26" s="280" t="s">
        <v>783</v>
      </c>
      <c r="C26" s="281"/>
      <c r="D26" s="281"/>
      <c r="E26" s="281"/>
      <c r="F26" s="281"/>
      <c r="G26" s="281"/>
    </row>
    <row r="27" spans="1:7" ht="37.5" x14ac:dyDescent="0.25">
      <c r="A27" s="282"/>
      <c r="B27" s="283" t="s">
        <v>760</v>
      </c>
      <c r="C27" s="281">
        <v>30000</v>
      </c>
      <c r="D27" s="281">
        <v>25000</v>
      </c>
      <c r="E27" s="281">
        <v>0</v>
      </c>
      <c r="F27" s="281">
        <v>0</v>
      </c>
      <c r="G27" s="281">
        <v>0</v>
      </c>
    </row>
    <row r="28" spans="1:7" ht="18.75" x14ac:dyDescent="0.25">
      <c r="A28" s="282"/>
      <c r="B28" s="283" t="s">
        <v>759</v>
      </c>
      <c r="C28" s="281">
        <v>25000</v>
      </c>
      <c r="D28" s="281">
        <v>20000</v>
      </c>
      <c r="E28" s="281">
        <v>0</v>
      </c>
      <c r="F28" s="281">
        <v>0</v>
      </c>
      <c r="G28" s="281">
        <v>0</v>
      </c>
    </row>
    <row r="29" spans="1:7" ht="18.75" x14ac:dyDescent="0.25">
      <c r="A29" s="282"/>
      <c r="B29" s="283" t="s">
        <v>767</v>
      </c>
      <c r="C29" s="281">
        <v>10000</v>
      </c>
      <c r="D29" s="281">
        <v>0</v>
      </c>
      <c r="E29" s="281">
        <v>0</v>
      </c>
      <c r="F29" s="281">
        <v>0</v>
      </c>
      <c r="G29" s="281">
        <v>0</v>
      </c>
    </row>
    <row r="30" spans="1:7" ht="18.75" x14ac:dyDescent="0.25">
      <c r="A30" s="279" t="s">
        <v>729</v>
      </c>
      <c r="B30" s="280" t="s">
        <v>782</v>
      </c>
      <c r="C30" s="281"/>
      <c r="D30" s="281"/>
      <c r="E30" s="281"/>
      <c r="F30" s="281"/>
      <c r="G30" s="281"/>
    </row>
    <row r="31" spans="1:7" ht="37.5" x14ac:dyDescent="0.25">
      <c r="A31" s="282"/>
      <c r="B31" s="283" t="s">
        <v>760</v>
      </c>
      <c r="C31" s="281">
        <v>30000</v>
      </c>
      <c r="D31" s="281">
        <v>25000</v>
      </c>
      <c r="E31" s="281">
        <v>20000</v>
      </c>
      <c r="F31" s="281">
        <v>0</v>
      </c>
      <c r="G31" s="281">
        <v>0</v>
      </c>
    </row>
    <row r="32" spans="1:7" ht="18.75" x14ac:dyDescent="0.25">
      <c r="A32" s="282"/>
      <c r="B32" s="283" t="s">
        <v>759</v>
      </c>
      <c r="C32" s="281">
        <v>35000</v>
      </c>
      <c r="D32" s="281">
        <v>25000</v>
      </c>
      <c r="E32" s="281">
        <v>20000</v>
      </c>
      <c r="F32" s="281">
        <v>0</v>
      </c>
      <c r="G32" s="281">
        <v>0</v>
      </c>
    </row>
    <row r="33" spans="1:7" ht="18.75" x14ac:dyDescent="0.25">
      <c r="A33" s="282"/>
      <c r="B33" s="283" t="s">
        <v>767</v>
      </c>
      <c r="C33" s="281">
        <v>8000</v>
      </c>
      <c r="D33" s="281">
        <v>0</v>
      </c>
      <c r="E33" s="281">
        <v>0</v>
      </c>
      <c r="F33" s="281">
        <v>0</v>
      </c>
      <c r="G33" s="281">
        <v>0</v>
      </c>
    </row>
    <row r="34" spans="1:7" ht="18.75" x14ac:dyDescent="0.25">
      <c r="A34" s="279" t="s">
        <v>781</v>
      </c>
      <c r="B34" s="280" t="s">
        <v>780</v>
      </c>
      <c r="C34" s="281"/>
      <c r="D34" s="281"/>
      <c r="E34" s="281"/>
      <c r="F34" s="281"/>
      <c r="G34" s="281"/>
    </row>
    <row r="35" spans="1:7" ht="37.5" x14ac:dyDescent="0.25">
      <c r="A35" s="282"/>
      <c r="B35" s="283" t="s">
        <v>760</v>
      </c>
      <c r="C35" s="281">
        <v>30000</v>
      </c>
      <c r="D35" s="281">
        <v>25000</v>
      </c>
      <c r="E35" s="281">
        <v>0</v>
      </c>
      <c r="F35" s="281">
        <v>0</v>
      </c>
      <c r="G35" s="281">
        <v>0</v>
      </c>
    </row>
    <row r="36" spans="1:7" ht="18.75" x14ac:dyDescent="0.25">
      <c r="A36" s="282"/>
      <c r="B36" s="283" t="s">
        <v>759</v>
      </c>
      <c r="C36" s="281">
        <v>25000</v>
      </c>
      <c r="D36" s="281">
        <v>20000</v>
      </c>
      <c r="E36" s="281">
        <v>0</v>
      </c>
      <c r="F36" s="281">
        <v>0</v>
      </c>
      <c r="G36" s="281">
        <v>0</v>
      </c>
    </row>
    <row r="37" spans="1:7" ht="18.75" x14ac:dyDescent="0.25">
      <c r="A37" s="282"/>
      <c r="B37" s="283" t="s">
        <v>758</v>
      </c>
      <c r="C37" s="281">
        <v>10000</v>
      </c>
      <c r="D37" s="281">
        <v>0</v>
      </c>
      <c r="E37" s="281">
        <v>0</v>
      </c>
      <c r="F37" s="281">
        <v>0</v>
      </c>
      <c r="G37" s="281">
        <v>0</v>
      </c>
    </row>
    <row r="38" spans="1:7" ht="18.75" x14ac:dyDescent="0.25">
      <c r="A38" s="282"/>
      <c r="B38" s="283" t="s">
        <v>767</v>
      </c>
      <c r="C38" s="281">
        <v>15000</v>
      </c>
      <c r="D38" s="281">
        <v>10000</v>
      </c>
      <c r="E38" s="281">
        <v>0</v>
      </c>
      <c r="F38" s="281">
        <v>0</v>
      </c>
      <c r="G38" s="281">
        <v>0</v>
      </c>
    </row>
    <row r="39" spans="1:7" ht="18.75" x14ac:dyDescent="0.25">
      <c r="A39" s="279" t="s">
        <v>779</v>
      </c>
      <c r="B39" s="280" t="s">
        <v>778</v>
      </c>
      <c r="C39" s="281"/>
      <c r="D39" s="281"/>
      <c r="E39" s="281"/>
      <c r="F39" s="281"/>
      <c r="G39" s="281"/>
    </row>
    <row r="40" spans="1:7" ht="37.5" x14ac:dyDescent="0.25">
      <c r="A40" s="282"/>
      <c r="B40" s="283" t="s">
        <v>760</v>
      </c>
      <c r="C40" s="281">
        <v>30000</v>
      </c>
      <c r="D40" s="281">
        <v>25000</v>
      </c>
      <c r="E40" s="281">
        <v>20000</v>
      </c>
      <c r="F40" s="281">
        <v>0</v>
      </c>
      <c r="G40" s="281">
        <v>0</v>
      </c>
    </row>
    <row r="41" spans="1:7" ht="18.75" x14ac:dyDescent="0.25">
      <c r="A41" s="282"/>
      <c r="B41" s="283" t="s">
        <v>759</v>
      </c>
      <c r="C41" s="281">
        <v>25000</v>
      </c>
      <c r="D41" s="281">
        <v>20000</v>
      </c>
      <c r="E41" s="281">
        <v>0</v>
      </c>
      <c r="F41" s="281">
        <v>0</v>
      </c>
      <c r="G41" s="281">
        <v>0</v>
      </c>
    </row>
    <row r="42" spans="1:7" ht="18.75" x14ac:dyDescent="0.25">
      <c r="A42" s="282"/>
      <c r="B42" s="283" t="s">
        <v>767</v>
      </c>
      <c r="C42" s="281">
        <v>10000</v>
      </c>
      <c r="D42" s="281">
        <v>7000</v>
      </c>
      <c r="E42" s="281">
        <v>0</v>
      </c>
      <c r="F42" s="281">
        <v>0</v>
      </c>
      <c r="G42" s="281">
        <v>0</v>
      </c>
    </row>
    <row r="43" spans="1:7" ht="18.75" x14ac:dyDescent="0.25">
      <c r="A43" s="279" t="s">
        <v>730</v>
      </c>
      <c r="B43" s="280" t="s">
        <v>777</v>
      </c>
      <c r="C43" s="281"/>
      <c r="D43" s="281"/>
      <c r="E43" s="281"/>
      <c r="F43" s="281"/>
      <c r="G43" s="281"/>
    </row>
    <row r="44" spans="1:7" ht="37.5" x14ac:dyDescent="0.25">
      <c r="A44" s="282"/>
      <c r="B44" s="283" t="s">
        <v>760</v>
      </c>
      <c r="C44" s="281">
        <v>25000</v>
      </c>
      <c r="D44" s="281">
        <v>20000</v>
      </c>
      <c r="E44" s="281">
        <v>15000</v>
      </c>
      <c r="F44" s="281">
        <v>0</v>
      </c>
      <c r="G44" s="281">
        <v>0</v>
      </c>
    </row>
    <row r="45" spans="1:7" ht="18.75" x14ac:dyDescent="0.25">
      <c r="A45" s="282"/>
      <c r="B45" s="283" t="s">
        <v>759</v>
      </c>
      <c r="C45" s="281">
        <v>30000</v>
      </c>
      <c r="D45" s="281">
        <v>25000</v>
      </c>
      <c r="E45" s="281">
        <v>20000</v>
      </c>
      <c r="F45" s="281">
        <v>15000</v>
      </c>
      <c r="G45" s="281">
        <v>0</v>
      </c>
    </row>
    <row r="46" spans="1:7" ht="18.75" x14ac:dyDescent="0.25">
      <c r="A46" s="282"/>
      <c r="B46" s="283" t="s">
        <v>758</v>
      </c>
      <c r="C46" s="281">
        <v>8000</v>
      </c>
      <c r="D46" s="281">
        <v>6000</v>
      </c>
      <c r="E46" s="281">
        <v>5000</v>
      </c>
      <c r="F46" s="281">
        <v>4000</v>
      </c>
      <c r="G46" s="281">
        <v>3000</v>
      </c>
    </row>
    <row r="47" spans="1:7" ht="18.75" x14ac:dyDescent="0.25">
      <c r="A47" s="282"/>
      <c r="B47" s="283" t="s">
        <v>767</v>
      </c>
      <c r="C47" s="281">
        <v>7000</v>
      </c>
      <c r="D47" s="281">
        <v>5000</v>
      </c>
      <c r="E47" s="281">
        <v>0</v>
      </c>
      <c r="F47" s="281">
        <v>0</v>
      </c>
      <c r="G47" s="281">
        <v>0</v>
      </c>
    </row>
    <row r="48" spans="1:7" ht="18.75" x14ac:dyDescent="0.25">
      <c r="A48" s="279" t="s">
        <v>776</v>
      </c>
      <c r="B48" s="280" t="s">
        <v>775</v>
      </c>
      <c r="C48" s="281"/>
      <c r="D48" s="281"/>
      <c r="E48" s="281"/>
      <c r="F48" s="281"/>
      <c r="G48" s="281"/>
    </row>
    <row r="49" spans="1:7" ht="37.5" x14ac:dyDescent="0.25">
      <c r="A49" s="282"/>
      <c r="B49" s="283" t="s">
        <v>760</v>
      </c>
      <c r="C49" s="281">
        <v>30000</v>
      </c>
      <c r="D49" s="281">
        <v>25000</v>
      </c>
      <c r="E49" s="281">
        <v>22000</v>
      </c>
      <c r="F49" s="281">
        <v>18000</v>
      </c>
      <c r="G49" s="281">
        <v>10000</v>
      </c>
    </row>
    <row r="50" spans="1:7" ht="18.75" x14ac:dyDescent="0.25">
      <c r="A50" s="282"/>
      <c r="B50" s="283" t="s">
        <v>759</v>
      </c>
      <c r="C50" s="281">
        <v>30000</v>
      </c>
      <c r="D50" s="281">
        <v>25000</v>
      </c>
      <c r="E50" s="281">
        <v>20000</v>
      </c>
      <c r="F50" s="281">
        <v>15000</v>
      </c>
      <c r="G50" s="281">
        <v>10000</v>
      </c>
    </row>
    <row r="51" spans="1:7" ht="18.75" x14ac:dyDescent="0.25">
      <c r="A51" s="282"/>
      <c r="B51" s="283" t="s">
        <v>758</v>
      </c>
      <c r="C51" s="281">
        <v>8000</v>
      </c>
      <c r="D51" s="281">
        <v>6000</v>
      </c>
      <c r="E51" s="281">
        <v>5000</v>
      </c>
      <c r="F51" s="281">
        <v>4000</v>
      </c>
      <c r="G51" s="281">
        <v>3000</v>
      </c>
    </row>
    <row r="52" spans="1:7" ht="18.75" x14ac:dyDescent="0.25">
      <c r="A52" s="282"/>
      <c r="B52" s="283" t="s">
        <v>767</v>
      </c>
      <c r="C52" s="281">
        <v>8000</v>
      </c>
      <c r="D52" s="281">
        <v>0</v>
      </c>
      <c r="E52" s="281">
        <v>0</v>
      </c>
      <c r="F52" s="281">
        <v>0</v>
      </c>
      <c r="G52" s="281">
        <v>0</v>
      </c>
    </row>
    <row r="53" spans="1:7" ht="18.75" x14ac:dyDescent="0.25">
      <c r="A53" s="279" t="s">
        <v>774</v>
      </c>
      <c r="B53" s="280" t="s">
        <v>773</v>
      </c>
      <c r="C53" s="281"/>
      <c r="D53" s="281"/>
      <c r="E53" s="281"/>
      <c r="F53" s="281"/>
      <c r="G53" s="281"/>
    </row>
    <row r="54" spans="1:7" ht="37.5" x14ac:dyDescent="0.25">
      <c r="A54" s="282"/>
      <c r="B54" s="283" t="s">
        <v>760</v>
      </c>
      <c r="C54" s="281">
        <v>20000</v>
      </c>
      <c r="D54" s="281">
        <v>0</v>
      </c>
      <c r="E54" s="281">
        <v>0</v>
      </c>
      <c r="F54" s="281">
        <v>0</v>
      </c>
      <c r="G54" s="281">
        <v>0</v>
      </c>
    </row>
    <row r="55" spans="1:7" ht="18.75" x14ac:dyDescent="0.25">
      <c r="A55" s="282"/>
      <c r="B55" s="283" t="s">
        <v>759</v>
      </c>
      <c r="C55" s="281">
        <v>25000</v>
      </c>
      <c r="D55" s="281">
        <v>20000</v>
      </c>
      <c r="E55" s="281">
        <v>15000</v>
      </c>
      <c r="F55" s="281">
        <v>0</v>
      </c>
      <c r="G55" s="281">
        <v>0</v>
      </c>
    </row>
    <row r="56" spans="1:7" ht="18.75" x14ac:dyDescent="0.25">
      <c r="A56" s="282"/>
      <c r="B56" s="283" t="s">
        <v>758</v>
      </c>
      <c r="C56" s="281">
        <v>8000</v>
      </c>
      <c r="D56" s="281">
        <v>6000</v>
      </c>
      <c r="E56" s="281">
        <v>5000</v>
      </c>
      <c r="F56" s="281">
        <v>4000</v>
      </c>
      <c r="G56" s="281">
        <v>3000</v>
      </c>
    </row>
    <row r="57" spans="1:7" ht="18.75" x14ac:dyDescent="0.25">
      <c r="A57" s="282"/>
      <c r="B57" s="283" t="s">
        <v>767</v>
      </c>
      <c r="C57" s="281">
        <v>10000</v>
      </c>
      <c r="D57" s="281">
        <v>0</v>
      </c>
      <c r="E57" s="281">
        <v>0</v>
      </c>
      <c r="F57" s="281">
        <v>0</v>
      </c>
      <c r="G57" s="281">
        <v>0</v>
      </c>
    </row>
    <row r="58" spans="1:7" ht="18.75" x14ac:dyDescent="0.25">
      <c r="A58" s="279" t="s">
        <v>733</v>
      </c>
      <c r="B58" s="280" t="s">
        <v>772</v>
      </c>
      <c r="C58" s="281"/>
      <c r="D58" s="281"/>
      <c r="E58" s="281"/>
      <c r="F58" s="281"/>
      <c r="G58" s="281"/>
    </row>
    <row r="59" spans="1:7" ht="37.5" x14ac:dyDescent="0.25">
      <c r="A59" s="282"/>
      <c r="B59" s="283" t="s">
        <v>760</v>
      </c>
      <c r="C59" s="281">
        <v>20000</v>
      </c>
      <c r="D59" s="281">
        <v>15000</v>
      </c>
      <c r="E59" s="281">
        <v>10000</v>
      </c>
      <c r="F59" s="281">
        <v>8000</v>
      </c>
      <c r="G59" s="281">
        <v>0</v>
      </c>
    </row>
    <row r="60" spans="1:7" ht="18.75" x14ac:dyDescent="0.25">
      <c r="A60" s="282"/>
      <c r="B60" s="283" t="s">
        <v>759</v>
      </c>
      <c r="C60" s="281">
        <v>20000</v>
      </c>
      <c r="D60" s="281">
        <v>15000</v>
      </c>
      <c r="E60" s="281">
        <v>10000</v>
      </c>
      <c r="F60" s="281">
        <v>0</v>
      </c>
      <c r="G60" s="281">
        <v>0</v>
      </c>
    </row>
    <row r="61" spans="1:7" ht="18.75" x14ac:dyDescent="0.25">
      <c r="A61" s="282"/>
      <c r="B61" s="283" t="s">
        <v>758</v>
      </c>
      <c r="C61" s="281">
        <v>8000</v>
      </c>
      <c r="D61" s="281">
        <v>6000</v>
      </c>
      <c r="E61" s="281">
        <v>5000</v>
      </c>
      <c r="F61" s="281">
        <v>4000</v>
      </c>
      <c r="G61" s="281">
        <v>3000</v>
      </c>
    </row>
    <row r="62" spans="1:7" ht="18.75" x14ac:dyDescent="0.25">
      <c r="A62" s="282"/>
      <c r="B62" s="283" t="s">
        <v>767</v>
      </c>
      <c r="C62" s="281">
        <v>10000</v>
      </c>
      <c r="D62" s="281">
        <v>0</v>
      </c>
      <c r="E62" s="281">
        <v>0</v>
      </c>
      <c r="F62" s="281">
        <v>0</v>
      </c>
      <c r="G62" s="281">
        <v>0</v>
      </c>
    </row>
    <row r="63" spans="1:7" ht="18.75" x14ac:dyDescent="0.25">
      <c r="A63" s="279" t="s">
        <v>771</v>
      </c>
      <c r="B63" s="280" t="s">
        <v>770</v>
      </c>
      <c r="C63" s="281"/>
      <c r="D63" s="281"/>
      <c r="E63" s="281"/>
      <c r="F63" s="281"/>
      <c r="G63" s="281"/>
    </row>
    <row r="64" spans="1:7" ht="37.5" x14ac:dyDescent="0.25">
      <c r="A64" s="282"/>
      <c r="B64" s="283" t="s">
        <v>760</v>
      </c>
      <c r="C64" s="281">
        <v>25000</v>
      </c>
      <c r="D64" s="281">
        <v>15000</v>
      </c>
      <c r="E64" s="281">
        <v>0</v>
      </c>
      <c r="F64" s="281">
        <v>0</v>
      </c>
      <c r="G64" s="281">
        <v>0</v>
      </c>
    </row>
    <row r="65" spans="1:7" ht="18.75" x14ac:dyDescent="0.25">
      <c r="A65" s="282"/>
      <c r="B65" s="283" t="s">
        <v>759</v>
      </c>
      <c r="C65" s="281">
        <v>25000</v>
      </c>
      <c r="D65" s="281">
        <v>20000</v>
      </c>
      <c r="E65" s="281">
        <v>15000</v>
      </c>
      <c r="F65" s="281">
        <v>10000</v>
      </c>
      <c r="G65" s="281">
        <v>0</v>
      </c>
    </row>
    <row r="66" spans="1:7" ht="18.75" x14ac:dyDescent="0.25">
      <c r="A66" s="282"/>
      <c r="B66" s="283" t="s">
        <v>758</v>
      </c>
      <c r="C66" s="281">
        <v>8000</v>
      </c>
      <c r="D66" s="281">
        <v>6000</v>
      </c>
      <c r="E66" s="281">
        <v>5000</v>
      </c>
      <c r="F66" s="281">
        <v>4000</v>
      </c>
      <c r="G66" s="281">
        <v>3000</v>
      </c>
    </row>
    <row r="67" spans="1:7" ht="18.75" x14ac:dyDescent="0.25">
      <c r="A67" s="282"/>
      <c r="B67" s="283" t="s">
        <v>767</v>
      </c>
      <c r="C67" s="281">
        <v>10000</v>
      </c>
      <c r="D67" s="281">
        <v>7000</v>
      </c>
      <c r="E67" s="281">
        <v>0</v>
      </c>
      <c r="F67" s="281">
        <v>0</v>
      </c>
      <c r="G67" s="281">
        <v>0</v>
      </c>
    </row>
    <row r="68" spans="1:7" ht="18.75" x14ac:dyDescent="0.25">
      <c r="A68" s="279" t="s">
        <v>769</v>
      </c>
      <c r="B68" s="280" t="s">
        <v>768</v>
      </c>
      <c r="C68" s="281"/>
      <c r="D68" s="281"/>
      <c r="E68" s="281"/>
      <c r="F68" s="281"/>
      <c r="G68" s="281"/>
    </row>
    <row r="69" spans="1:7" ht="37.5" x14ac:dyDescent="0.25">
      <c r="A69" s="282"/>
      <c r="B69" s="283" t="s">
        <v>760</v>
      </c>
      <c r="C69" s="281">
        <v>20000</v>
      </c>
      <c r="D69" s="281">
        <v>15000</v>
      </c>
      <c r="E69" s="281">
        <v>10000</v>
      </c>
      <c r="F69" s="281">
        <v>0</v>
      </c>
      <c r="G69" s="281">
        <v>0</v>
      </c>
    </row>
    <row r="70" spans="1:7" ht="18.75" x14ac:dyDescent="0.25">
      <c r="A70" s="282"/>
      <c r="B70" s="283" t="s">
        <v>759</v>
      </c>
      <c r="C70" s="281">
        <v>28000</v>
      </c>
      <c r="D70" s="281">
        <v>23000</v>
      </c>
      <c r="E70" s="281">
        <v>18000</v>
      </c>
      <c r="F70" s="281">
        <v>8000</v>
      </c>
      <c r="G70" s="281">
        <v>0</v>
      </c>
    </row>
    <row r="71" spans="1:7" ht="18.75" x14ac:dyDescent="0.25">
      <c r="A71" s="282"/>
      <c r="B71" s="283" t="s">
        <v>758</v>
      </c>
      <c r="C71" s="281">
        <v>8000</v>
      </c>
      <c r="D71" s="281">
        <v>6000</v>
      </c>
      <c r="E71" s="281">
        <v>5000</v>
      </c>
      <c r="F71" s="281">
        <v>4000</v>
      </c>
      <c r="G71" s="281">
        <v>3000</v>
      </c>
    </row>
    <row r="72" spans="1:7" ht="18.75" x14ac:dyDescent="0.25">
      <c r="A72" s="282"/>
      <c r="B72" s="283" t="s">
        <v>767</v>
      </c>
      <c r="C72" s="281">
        <v>7000</v>
      </c>
      <c r="D72" s="281">
        <v>0</v>
      </c>
      <c r="E72" s="281">
        <v>0</v>
      </c>
      <c r="F72" s="281">
        <v>0</v>
      </c>
      <c r="G72" s="281">
        <v>0</v>
      </c>
    </row>
    <row r="73" spans="1:7" ht="18.75" x14ac:dyDescent="0.25">
      <c r="A73" s="279" t="s">
        <v>766</v>
      </c>
      <c r="B73" s="280" t="s">
        <v>765</v>
      </c>
      <c r="C73" s="281"/>
      <c r="D73" s="281"/>
      <c r="E73" s="281"/>
      <c r="F73" s="281"/>
      <c r="G73" s="281"/>
    </row>
    <row r="74" spans="1:7" ht="37.5" x14ac:dyDescent="0.25">
      <c r="A74" s="282"/>
      <c r="B74" s="283" t="s">
        <v>760</v>
      </c>
      <c r="C74" s="281">
        <v>25000</v>
      </c>
      <c r="D74" s="281">
        <v>20000</v>
      </c>
      <c r="E74" s="281">
        <v>15000</v>
      </c>
      <c r="F74" s="281">
        <v>10000</v>
      </c>
      <c r="G74" s="281">
        <v>8000</v>
      </c>
    </row>
    <row r="75" spans="1:7" ht="18.75" x14ac:dyDescent="0.25">
      <c r="A75" s="282"/>
      <c r="B75" s="283" t="s">
        <v>759</v>
      </c>
      <c r="C75" s="281">
        <v>23000</v>
      </c>
      <c r="D75" s="281">
        <v>18000</v>
      </c>
      <c r="E75" s="281">
        <v>13000</v>
      </c>
      <c r="F75" s="281">
        <v>0</v>
      </c>
      <c r="G75" s="281">
        <v>0</v>
      </c>
    </row>
    <row r="76" spans="1:7" ht="18.75" x14ac:dyDescent="0.25">
      <c r="A76" s="282"/>
      <c r="B76" s="283" t="s">
        <v>758</v>
      </c>
      <c r="C76" s="281">
        <v>8000</v>
      </c>
      <c r="D76" s="281">
        <v>6000</v>
      </c>
      <c r="E76" s="281">
        <v>5000</v>
      </c>
      <c r="F76" s="281">
        <v>4000</v>
      </c>
      <c r="G76" s="281">
        <v>3000</v>
      </c>
    </row>
    <row r="77" spans="1:7" ht="18.75" x14ac:dyDescent="0.25">
      <c r="A77" s="279" t="s">
        <v>764</v>
      </c>
      <c r="B77" s="280" t="s">
        <v>763</v>
      </c>
      <c r="C77" s="281"/>
      <c r="D77" s="281"/>
      <c r="E77" s="281"/>
      <c r="F77" s="281"/>
      <c r="G77" s="281"/>
    </row>
    <row r="78" spans="1:7" ht="37.5" x14ac:dyDescent="0.25">
      <c r="A78" s="282"/>
      <c r="B78" s="283" t="s">
        <v>760</v>
      </c>
      <c r="C78" s="281">
        <v>25000</v>
      </c>
      <c r="D78" s="281">
        <v>20000</v>
      </c>
      <c r="E78" s="281">
        <v>15000</v>
      </c>
      <c r="F78" s="281">
        <v>10000</v>
      </c>
      <c r="G78" s="281">
        <v>8000</v>
      </c>
    </row>
    <row r="79" spans="1:7" ht="18.75" x14ac:dyDescent="0.25">
      <c r="A79" s="282"/>
      <c r="B79" s="283" t="s">
        <v>759</v>
      </c>
      <c r="C79" s="281">
        <v>28000</v>
      </c>
      <c r="D79" s="281">
        <v>23000</v>
      </c>
      <c r="E79" s="281">
        <v>18000</v>
      </c>
      <c r="F79" s="281">
        <v>8000</v>
      </c>
      <c r="G79" s="281">
        <v>0</v>
      </c>
    </row>
    <row r="80" spans="1:7" ht="18.75" x14ac:dyDescent="0.25">
      <c r="A80" s="282"/>
      <c r="B80" s="283" t="s">
        <v>758</v>
      </c>
      <c r="C80" s="281">
        <v>8000</v>
      </c>
      <c r="D80" s="281">
        <v>6000</v>
      </c>
      <c r="E80" s="281">
        <v>5000</v>
      </c>
      <c r="F80" s="281">
        <v>4000</v>
      </c>
      <c r="G80" s="281">
        <v>3000</v>
      </c>
    </row>
    <row r="81" spans="1:7" ht="18.75" x14ac:dyDescent="0.25">
      <c r="A81" s="279" t="s">
        <v>762</v>
      </c>
      <c r="B81" s="280" t="s">
        <v>761</v>
      </c>
      <c r="C81" s="281"/>
      <c r="D81" s="281"/>
      <c r="E81" s="281"/>
      <c r="F81" s="281"/>
      <c r="G81" s="281"/>
    </row>
    <row r="82" spans="1:7" ht="37.5" x14ac:dyDescent="0.25">
      <c r="A82" s="282"/>
      <c r="B82" s="283" t="s">
        <v>760</v>
      </c>
      <c r="C82" s="281">
        <v>35000</v>
      </c>
      <c r="D82" s="281">
        <v>24000</v>
      </c>
      <c r="E82" s="281">
        <v>23000</v>
      </c>
      <c r="F82" s="281">
        <v>18000</v>
      </c>
      <c r="G82" s="281">
        <v>17000</v>
      </c>
    </row>
    <row r="83" spans="1:7" ht="18.75" x14ac:dyDescent="0.25">
      <c r="A83" s="282"/>
      <c r="B83" s="283" t="s">
        <v>759</v>
      </c>
      <c r="C83" s="281">
        <v>32000</v>
      </c>
      <c r="D83" s="281">
        <v>26000</v>
      </c>
      <c r="E83" s="281">
        <v>20000</v>
      </c>
      <c r="F83" s="281" t="s">
        <v>214</v>
      </c>
      <c r="G83" s="281" t="s">
        <v>214</v>
      </c>
    </row>
    <row r="84" spans="1:7" ht="18.75" x14ac:dyDescent="0.25">
      <c r="A84" s="282"/>
      <c r="B84" s="283" t="s">
        <v>758</v>
      </c>
      <c r="C84" s="281">
        <v>8000</v>
      </c>
      <c r="D84" s="281">
        <v>6000</v>
      </c>
      <c r="E84" s="281">
        <v>5000</v>
      </c>
      <c r="F84" s="281">
        <v>4000</v>
      </c>
      <c r="G84" s="281">
        <v>3000</v>
      </c>
    </row>
    <row r="86" spans="1:7" x14ac:dyDescent="0.25">
      <c r="A86" s="348"/>
      <c r="B86" s="348"/>
      <c r="E86" s="348"/>
      <c r="F86" s="348"/>
      <c r="G86" s="348"/>
    </row>
    <row r="92" spans="1:7" x14ac:dyDescent="0.25">
      <c r="A92" s="348"/>
      <c r="B92" s="348"/>
      <c r="E92" s="348"/>
      <c r="F92" s="348"/>
      <c r="G92" s="348"/>
    </row>
  </sheetData>
  <mergeCells count="9">
    <mergeCell ref="B1:E1"/>
    <mergeCell ref="A86:B86"/>
    <mergeCell ref="A92:B92"/>
    <mergeCell ref="E86:G86"/>
    <mergeCell ref="E92:G92"/>
    <mergeCell ref="C3:G4"/>
    <mergeCell ref="E2:G2"/>
    <mergeCell ref="A3:A5"/>
    <mergeCell ref="B3:B5"/>
  </mergeCells>
  <pageMargins left="0.7" right="0.7" top="0.3" bottom="0.6" header="0.31496062992126" footer="0.4"/>
  <pageSetup paperSize="9" orientation="portrait"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80" zoomScaleNormal="80" workbookViewId="0">
      <pane ySplit="3" topLeftCell="A4" activePane="bottomLeft" state="frozen"/>
      <selection pane="bottomLeft" activeCell="G22" sqref="G22"/>
    </sheetView>
  </sheetViews>
  <sheetFormatPr defaultRowHeight="16.5" x14ac:dyDescent="0.25"/>
  <cols>
    <col min="1" max="1" width="5.42578125" style="197" customWidth="1"/>
    <col min="2" max="2" width="39.28515625" style="205" customWidth="1"/>
    <col min="3" max="3" width="13.28515625" style="206" customWidth="1"/>
    <col min="4" max="4" width="5" style="207" bestFit="1" customWidth="1"/>
    <col min="5" max="5" width="37.140625" style="204" customWidth="1"/>
    <col min="6" max="6" width="11.28515625" style="206" customWidth="1"/>
    <col min="7" max="7" width="8.28515625" style="208" customWidth="1"/>
    <col min="8" max="8" width="12.140625" style="209" customWidth="1"/>
    <col min="9" max="9" width="9" style="208" customWidth="1"/>
    <col min="10" max="10" width="31" style="204" customWidth="1"/>
    <col min="11" max="12" width="9.140625" style="204"/>
    <col min="13" max="16384" width="9.140625" style="205"/>
  </cols>
  <sheetData>
    <row r="1" spans="1:12" ht="18.75" x14ac:dyDescent="0.25">
      <c r="A1" s="358" t="s">
        <v>597</v>
      </c>
      <c r="B1" s="358"/>
      <c r="C1" s="358"/>
      <c r="D1" s="358"/>
      <c r="E1" s="358"/>
      <c r="F1" s="358"/>
      <c r="G1" s="358"/>
      <c r="H1" s="358"/>
      <c r="I1" s="358"/>
    </row>
    <row r="2" spans="1:12" ht="15" customHeight="1" x14ac:dyDescent="0.25"/>
    <row r="3" spans="1:12" s="215" customFormat="1" ht="82.5" x14ac:dyDescent="0.25">
      <c r="A3" s="210" t="s">
        <v>545</v>
      </c>
      <c r="B3" s="210" t="s">
        <v>598</v>
      </c>
      <c r="C3" s="211" t="s">
        <v>599</v>
      </c>
      <c r="D3" s="211" t="s">
        <v>310</v>
      </c>
      <c r="E3" s="210" t="s">
        <v>598</v>
      </c>
      <c r="F3" s="211" t="s">
        <v>600</v>
      </c>
      <c r="G3" s="212" t="s">
        <v>601</v>
      </c>
      <c r="H3" s="213" t="s">
        <v>602</v>
      </c>
      <c r="I3" s="212" t="s">
        <v>603</v>
      </c>
      <c r="J3" s="212" t="s">
        <v>480</v>
      </c>
      <c r="K3" s="214"/>
      <c r="L3" s="214"/>
    </row>
    <row r="4" spans="1:12" s="220" customFormat="1" ht="12.75" x14ac:dyDescent="0.25">
      <c r="A4" s="41" t="s">
        <v>175</v>
      </c>
      <c r="B4" s="41" t="s">
        <v>176</v>
      </c>
      <c r="C4" s="216">
        <v>1</v>
      </c>
      <c r="D4" s="216" t="s">
        <v>175</v>
      </c>
      <c r="E4" s="41" t="s">
        <v>176</v>
      </c>
      <c r="F4" s="216">
        <v>2</v>
      </c>
      <c r="G4" s="216">
        <v>3</v>
      </c>
      <c r="H4" s="217" t="s">
        <v>604</v>
      </c>
      <c r="I4" s="218" t="s">
        <v>605</v>
      </c>
      <c r="J4" s="218">
        <v>6</v>
      </c>
      <c r="K4" s="219"/>
      <c r="L4" s="219"/>
    </row>
    <row r="5" spans="1:12" s="227" customFormat="1" ht="33" x14ac:dyDescent="0.25">
      <c r="A5" s="257">
        <v>1</v>
      </c>
      <c r="B5" s="221" t="s">
        <v>606</v>
      </c>
      <c r="C5" s="222"/>
      <c r="D5" s="211">
        <v>1</v>
      </c>
      <c r="E5" s="223" t="s">
        <v>607</v>
      </c>
      <c r="F5" s="224"/>
      <c r="G5" s="38"/>
      <c r="H5" s="225"/>
      <c r="I5" s="38"/>
      <c r="J5" s="268"/>
      <c r="K5" s="226"/>
      <c r="L5" s="226"/>
    </row>
    <row r="6" spans="1:12" s="227" customFormat="1" ht="66" x14ac:dyDescent="0.25">
      <c r="A6" s="228">
        <v>1</v>
      </c>
      <c r="B6" s="229" t="s">
        <v>8</v>
      </c>
      <c r="C6" s="230">
        <f>'Đất ở nông thôn (Tổng)'!D6</f>
        <v>6000000</v>
      </c>
      <c r="D6" s="231" t="s">
        <v>608</v>
      </c>
      <c r="E6" s="232" t="s">
        <v>609</v>
      </c>
      <c r="F6" s="222">
        <v>3230000</v>
      </c>
      <c r="G6" s="233">
        <v>1</v>
      </c>
      <c r="H6" s="230">
        <f>F6*G6</f>
        <v>3230000</v>
      </c>
      <c r="I6" s="234">
        <f>C6/H6</f>
        <v>1.8575851393188854</v>
      </c>
      <c r="J6" s="268" t="s">
        <v>755</v>
      </c>
      <c r="K6" s="226"/>
      <c r="L6" s="226"/>
    </row>
    <row r="7" spans="1:12" s="241" customFormat="1" ht="18" hidden="1" customHeight="1" x14ac:dyDescent="0.25">
      <c r="A7" s="210">
        <v>2</v>
      </c>
      <c r="B7" s="235" t="s">
        <v>610</v>
      </c>
      <c r="C7" s="236"/>
      <c r="D7" s="237">
        <v>2</v>
      </c>
      <c r="E7" s="235" t="s">
        <v>611</v>
      </c>
      <c r="F7" s="238"/>
      <c r="G7" s="212"/>
      <c r="H7" s="236"/>
      <c r="I7" s="239"/>
      <c r="J7" s="269"/>
      <c r="K7" s="240"/>
      <c r="L7" s="240"/>
    </row>
    <row r="8" spans="1:12" s="227" customFormat="1" ht="65.25" hidden="1" customHeight="1" x14ac:dyDescent="0.25">
      <c r="A8" s="242" t="s">
        <v>608</v>
      </c>
      <c r="B8" s="243" t="s">
        <v>612</v>
      </c>
      <c r="C8" s="230">
        <f>'Đất ở đô thị'!D19</f>
        <v>6720000</v>
      </c>
      <c r="D8" s="231" t="s">
        <v>608</v>
      </c>
      <c r="E8" s="232" t="s">
        <v>613</v>
      </c>
      <c r="F8" s="222">
        <v>4850000</v>
      </c>
      <c r="G8" s="233"/>
      <c r="H8" s="230">
        <f>G8*F8</f>
        <v>0</v>
      </c>
      <c r="I8" s="234" t="e">
        <f>C8/H8</f>
        <v>#DIV/0!</v>
      </c>
      <c r="J8" s="268"/>
      <c r="K8" s="226"/>
      <c r="L8" s="226"/>
    </row>
    <row r="9" spans="1:12" s="241" customFormat="1" ht="33" hidden="1" x14ac:dyDescent="0.25">
      <c r="A9" s="210">
        <v>3</v>
      </c>
      <c r="B9" s="235" t="s">
        <v>614</v>
      </c>
      <c r="C9" s="236"/>
      <c r="D9" s="237">
        <v>3</v>
      </c>
      <c r="E9" s="235" t="s">
        <v>615</v>
      </c>
      <c r="F9" s="238"/>
      <c r="G9" s="212"/>
      <c r="H9" s="236"/>
      <c r="I9" s="239"/>
      <c r="J9" s="269"/>
      <c r="K9" s="240"/>
      <c r="L9" s="240"/>
    </row>
    <row r="10" spans="1:12" s="227" customFormat="1" ht="51" hidden="1" customHeight="1" x14ac:dyDescent="0.25">
      <c r="A10" s="242" t="s">
        <v>608</v>
      </c>
      <c r="B10" s="232" t="s">
        <v>253</v>
      </c>
      <c r="C10" s="230">
        <f>'Đất ở nông thôn (Tổng)'!D296</f>
        <v>165000</v>
      </c>
      <c r="D10" s="231" t="s">
        <v>608</v>
      </c>
      <c r="E10" s="244" t="s">
        <v>616</v>
      </c>
      <c r="F10" s="222">
        <v>500000</v>
      </c>
      <c r="G10" s="233">
        <v>1.3</v>
      </c>
      <c r="H10" s="230">
        <f>F10*G10</f>
        <v>650000</v>
      </c>
      <c r="I10" s="234">
        <f>C10/H10</f>
        <v>0.25384615384615383</v>
      </c>
      <c r="J10" s="268"/>
      <c r="K10" s="226"/>
      <c r="L10" s="226"/>
    </row>
    <row r="11" spans="1:12" s="241" customFormat="1" hidden="1" x14ac:dyDescent="0.25">
      <c r="A11" s="210">
        <v>4</v>
      </c>
      <c r="B11" s="235" t="s">
        <v>617</v>
      </c>
      <c r="C11" s="236"/>
      <c r="D11" s="210">
        <v>4</v>
      </c>
      <c r="E11" s="235" t="s">
        <v>618</v>
      </c>
      <c r="F11" s="235"/>
      <c r="G11" s="235"/>
      <c r="H11" s="235"/>
      <c r="I11" s="235"/>
      <c r="J11" s="269"/>
      <c r="K11" s="240"/>
      <c r="L11" s="240"/>
    </row>
    <row r="12" spans="1:12" s="227" customFormat="1" ht="49.5" hidden="1" x14ac:dyDescent="0.25">
      <c r="A12" s="242" t="s">
        <v>608</v>
      </c>
      <c r="B12" s="232" t="s">
        <v>522</v>
      </c>
      <c r="C12" s="230">
        <f>'Đất ở nông thôn (Tổng)'!D275</f>
        <v>250000</v>
      </c>
      <c r="D12" s="242" t="s">
        <v>608</v>
      </c>
      <c r="E12" s="244" t="s">
        <v>619</v>
      </c>
      <c r="F12" s="222">
        <v>125000</v>
      </c>
      <c r="G12" s="233">
        <v>1</v>
      </c>
      <c r="H12" s="231">
        <f>G12*F12</f>
        <v>125000</v>
      </c>
      <c r="I12" s="234">
        <f>C12/H12</f>
        <v>2</v>
      </c>
      <c r="J12" s="268"/>
      <c r="K12" s="226"/>
      <c r="L12" s="226"/>
    </row>
    <row r="13" spans="1:12" s="227" customFormat="1" hidden="1" x14ac:dyDescent="0.25">
      <c r="A13" s="262"/>
      <c r="B13" s="10"/>
      <c r="C13" s="263"/>
      <c r="D13" s="264"/>
      <c r="E13" s="10"/>
      <c r="F13" s="265"/>
      <c r="G13" s="266"/>
      <c r="H13" s="263"/>
      <c r="I13" s="267"/>
      <c r="J13" s="226"/>
      <c r="K13" s="226"/>
      <c r="L13" s="226"/>
    </row>
    <row r="14" spans="1:12" ht="50.25" hidden="1" customHeight="1" x14ac:dyDescent="0.25">
      <c r="A14" s="359" t="s">
        <v>620</v>
      </c>
      <c r="B14" s="359"/>
      <c r="C14" s="359"/>
      <c r="D14" s="359"/>
      <c r="E14" s="359"/>
      <c r="F14" s="359"/>
      <c r="G14" s="359"/>
      <c r="H14" s="359"/>
      <c r="I14" s="359"/>
    </row>
    <row r="15" spans="1:12" ht="33.75" hidden="1" customHeight="1" x14ac:dyDescent="0.25">
      <c r="A15" s="360" t="s">
        <v>621</v>
      </c>
      <c r="B15" s="360"/>
      <c r="C15" s="360"/>
      <c r="D15" s="360"/>
      <c r="E15" s="360"/>
      <c r="F15" s="360"/>
      <c r="G15" s="360"/>
      <c r="H15" s="360"/>
      <c r="I15" s="360"/>
    </row>
    <row r="16" spans="1:12" ht="32.25" hidden="1" customHeight="1" x14ac:dyDescent="0.25">
      <c r="A16" s="360" t="s">
        <v>622</v>
      </c>
      <c r="B16" s="360"/>
      <c r="C16" s="360"/>
      <c r="D16" s="360"/>
      <c r="E16" s="360"/>
      <c r="F16" s="360"/>
      <c r="G16" s="360"/>
      <c r="H16" s="360"/>
      <c r="I16" s="360"/>
    </row>
  </sheetData>
  <mergeCells count="4">
    <mergeCell ref="A1:I1"/>
    <mergeCell ref="A14:I14"/>
    <mergeCell ref="A15:I15"/>
    <mergeCell ref="A16:I16"/>
  </mergeCells>
  <pageMargins left="0.44" right="0.2" top="0.45" bottom="0.38" header="0.18" footer="0.17"/>
  <pageSetup paperSize="9" orientation="landscape" r:id="rId1"/>
  <headerFooter>
    <oddHeader>&amp;C</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80" zoomScaleNormal="80" workbookViewId="0">
      <pane ySplit="3" topLeftCell="A4" activePane="bottomLeft" state="frozen"/>
      <selection pane="bottomLeft" activeCell="E8" sqref="E8"/>
    </sheetView>
  </sheetViews>
  <sheetFormatPr defaultRowHeight="16.5" x14ac:dyDescent="0.25"/>
  <cols>
    <col min="1" max="1" width="5.42578125" style="197" customWidth="1"/>
    <col min="2" max="2" width="39.28515625" style="205" customWidth="1"/>
    <col min="3" max="3" width="13.28515625" style="206" customWidth="1"/>
    <col min="4" max="4" width="5" style="207" bestFit="1" customWidth="1"/>
    <col min="5" max="5" width="37.140625" style="204" customWidth="1"/>
    <col min="6" max="6" width="13.28515625" style="206" customWidth="1"/>
    <col min="7" max="7" width="8.28515625" style="208" hidden="1" customWidth="1"/>
    <col min="8" max="8" width="12.140625" style="209" hidden="1" customWidth="1"/>
    <col min="9" max="9" width="9" style="208" customWidth="1"/>
    <col min="10" max="12" width="9.140625" style="204"/>
    <col min="13" max="16384" width="9.140625" style="205"/>
  </cols>
  <sheetData>
    <row r="1" spans="1:12" ht="18.75" x14ac:dyDescent="0.25">
      <c r="A1" s="358" t="s">
        <v>597</v>
      </c>
      <c r="B1" s="358"/>
      <c r="C1" s="358"/>
      <c r="D1" s="358"/>
      <c r="E1" s="358"/>
      <c r="F1" s="358"/>
      <c r="G1" s="358"/>
      <c r="H1" s="358"/>
      <c r="I1" s="358"/>
    </row>
    <row r="2" spans="1:12" ht="15" customHeight="1" x14ac:dyDescent="0.25"/>
    <row r="3" spans="1:12" s="215" customFormat="1" ht="82.5" x14ac:dyDescent="0.25">
      <c r="A3" s="210" t="s">
        <v>545</v>
      </c>
      <c r="B3" s="210" t="s">
        <v>598</v>
      </c>
      <c r="C3" s="211" t="s">
        <v>756</v>
      </c>
      <c r="D3" s="211" t="s">
        <v>310</v>
      </c>
      <c r="E3" s="210" t="s">
        <v>598</v>
      </c>
      <c r="F3" s="211" t="s">
        <v>756</v>
      </c>
      <c r="G3" s="212" t="s">
        <v>601</v>
      </c>
      <c r="H3" s="213" t="s">
        <v>602</v>
      </c>
      <c r="I3" s="212" t="s">
        <v>603</v>
      </c>
      <c r="J3" s="214"/>
      <c r="K3" s="214"/>
      <c r="L3" s="214"/>
    </row>
    <row r="4" spans="1:12" s="220" customFormat="1" ht="12.75" x14ac:dyDescent="0.25">
      <c r="A4" s="41" t="s">
        <v>175</v>
      </c>
      <c r="B4" s="41" t="s">
        <v>176</v>
      </c>
      <c r="C4" s="216">
        <v>1</v>
      </c>
      <c r="D4" s="216" t="s">
        <v>175</v>
      </c>
      <c r="E4" s="41" t="s">
        <v>176</v>
      </c>
      <c r="F4" s="216">
        <v>2</v>
      </c>
      <c r="G4" s="216">
        <v>3</v>
      </c>
      <c r="H4" s="217" t="s">
        <v>604</v>
      </c>
      <c r="I4" s="218" t="s">
        <v>757</v>
      </c>
      <c r="J4" s="219"/>
      <c r="K4" s="219"/>
      <c r="L4" s="219"/>
    </row>
    <row r="5" spans="1:12" s="227" customFormat="1" ht="33" hidden="1" x14ac:dyDescent="0.25">
      <c r="A5" s="255">
        <v>1</v>
      </c>
      <c r="B5" s="221" t="s">
        <v>606</v>
      </c>
      <c r="C5" s="222"/>
      <c r="D5" s="211">
        <v>1</v>
      </c>
      <c r="E5" s="223" t="s">
        <v>607</v>
      </c>
      <c r="F5" s="224"/>
      <c r="G5" s="38"/>
      <c r="H5" s="225"/>
      <c r="I5" s="38"/>
      <c r="J5" s="226"/>
      <c r="K5" s="226"/>
      <c r="L5" s="226"/>
    </row>
    <row r="6" spans="1:12" s="227" customFormat="1" ht="54" hidden="1" customHeight="1" x14ac:dyDescent="0.25">
      <c r="A6" s="228">
        <v>1</v>
      </c>
      <c r="B6" s="229" t="s">
        <v>8</v>
      </c>
      <c r="C6" s="230">
        <f>'Đất ở nông thôn (Tổng)'!D6</f>
        <v>6000000</v>
      </c>
      <c r="D6" s="231" t="s">
        <v>608</v>
      </c>
      <c r="E6" s="232" t="s">
        <v>609</v>
      </c>
      <c r="F6" s="222">
        <v>3230000</v>
      </c>
      <c r="G6" s="233">
        <v>1</v>
      </c>
      <c r="H6" s="230">
        <f>F6*G6</f>
        <v>3230000</v>
      </c>
      <c r="I6" s="234">
        <f>C6/H6</f>
        <v>1.8575851393188854</v>
      </c>
      <c r="J6" s="226"/>
      <c r="K6" s="226"/>
      <c r="L6" s="226"/>
    </row>
    <row r="7" spans="1:12" s="241" customFormat="1" ht="18" customHeight="1" x14ac:dyDescent="0.25">
      <c r="A7" s="210">
        <v>1</v>
      </c>
      <c r="B7" s="235" t="s">
        <v>610</v>
      </c>
      <c r="C7" s="236"/>
      <c r="D7" s="237">
        <v>1</v>
      </c>
      <c r="E7" s="235" t="s">
        <v>611</v>
      </c>
      <c r="F7" s="238"/>
      <c r="G7" s="212"/>
      <c r="H7" s="236"/>
      <c r="I7" s="239"/>
      <c r="J7" s="240"/>
      <c r="K7" s="240"/>
      <c r="L7" s="240"/>
    </row>
    <row r="8" spans="1:12" s="227" customFormat="1" ht="66" x14ac:dyDescent="0.25">
      <c r="A8" s="242" t="s">
        <v>608</v>
      </c>
      <c r="B8" s="243" t="s">
        <v>612</v>
      </c>
      <c r="C8" s="230">
        <f>'Đất ở đô thị'!D19</f>
        <v>6720000</v>
      </c>
      <c r="D8" s="231" t="s">
        <v>608</v>
      </c>
      <c r="E8" s="232" t="s">
        <v>613</v>
      </c>
      <c r="F8" s="222">
        <v>4850000</v>
      </c>
      <c r="G8" s="233"/>
      <c r="H8" s="230">
        <f>G8*F8</f>
        <v>0</v>
      </c>
      <c r="I8" s="234">
        <f>C8/F8</f>
        <v>1.3855670103092783</v>
      </c>
      <c r="J8" s="226"/>
      <c r="K8" s="226"/>
      <c r="L8" s="226"/>
    </row>
    <row r="9" spans="1:12" s="241" customFormat="1" ht="33" x14ac:dyDescent="0.25">
      <c r="A9" s="210">
        <v>2</v>
      </c>
      <c r="B9" s="235" t="s">
        <v>614</v>
      </c>
      <c r="C9" s="236"/>
      <c r="D9" s="237">
        <v>2</v>
      </c>
      <c r="E9" s="235" t="s">
        <v>615</v>
      </c>
      <c r="F9" s="238"/>
      <c r="G9" s="212"/>
      <c r="H9" s="236"/>
      <c r="I9" s="239"/>
      <c r="J9" s="240"/>
      <c r="K9" s="240"/>
      <c r="L9" s="240"/>
    </row>
    <row r="10" spans="1:12" s="227" customFormat="1" ht="49.5" x14ac:dyDescent="0.25">
      <c r="A10" s="242" t="s">
        <v>608</v>
      </c>
      <c r="B10" s="232" t="s">
        <v>253</v>
      </c>
      <c r="C10" s="230">
        <f>'Đất ở nông thôn (Tổng)'!D296</f>
        <v>165000</v>
      </c>
      <c r="D10" s="231" t="s">
        <v>608</v>
      </c>
      <c r="E10" s="244" t="s">
        <v>616</v>
      </c>
      <c r="F10" s="222">
        <v>500000</v>
      </c>
      <c r="G10" s="233">
        <v>1.3</v>
      </c>
      <c r="H10" s="230">
        <f>F10*G10</f>
        <v>650000</v>
      </c>
      <c r="I10" s="234">
        <f>C10/H10</f>
        <v>0.25384615384615383</v>
      </c>
      <c r="J10" s="226"/>
      <c r="K10" s="226"/>
      <c r="L10" s="226"/>
    </row>
    <row r="11" spans="1:12" s="241" customFormat="1" x14ac:dyDescent="0.25">
      <c r="A11" s="210">
        <v>3</v>
      </c>
      <c r="B11" s="235" t="s">
        <v>617</v>
      </c>
      <c r="C11" s="236"/>
      <c r="D11" s="210">
        <v>3</v>
      </c>
      <c r="E11" s="235" t="s">
        <v>618</v>
      </c>
      <c r="F11" s="235"/>
      <c r="G11" s="235"/>
      <c r="H11" s="235"/>
      <c r="I11" s="235"/>
      <c r="J11" s="240"/>
      <c r="K11" s="240"/>
      <c r="L11" s="240"/>
    </row>
    <row r="12" spans="1:12" s="227" customFormat="1" ht="49.5" x14ac:dyDescent="0.25">
      <c r="A12" s="242" t="s">
        <v>608</v>
      </c>
      <c r="B12" s="232" t="s">
        <v>522</v>
      </c>
      <c r="C12" s="230">
        <f>'Đất ở nông thôn (Tổng)'!D275</f>
        <v>250000</v>
      </c>
      <c r="D12" s="242" t="s">
        <v>608</v>
      </c>
      <c r="E12" s="244" t="s">
        <v>619</v>
      </c>
      <c r="F12" s="222">
        <v>125000</v>
      </c>
      <c r="G12" s="233">
        <v>1</v>
      </c>
      <c r="H12" s="231">
        <f>G12*F12</f>
        <v>125000</v>
      </c>
      <c r="I12" s="234">
        <f>C12/H12</f>
        <v>2</v>
      </c>
      <c r="J12" s="226"/>
      <c r="K12" s="226"/>
      <c r="L12" s="226"/>
    </row>
    <row r="13" spans="1:12" s="227" customFormat="1" x14ac:dyDescent="0.25">
      <c r="A13" s="245"/>
      <c r="B13" s="246"/>
      <c r="C13" s="247"/>
      <c r="D13" s="248"/>
      <c r="E13" s="246"/>
      <c r="F13" s="249"/>
      <c r="G13" s="250"/>
      <c r="H13" s="247"/>
      <c r="I13" s="251"/>
      <c r="J13" s="226"/>
      <c r="K13" s="226"/>
      <c r="L13" s="226"/>
    </row>
    <row r="14" spans="1:12" ht="50.25" hidden="1" customHeight="1" x14ac:dyDescent="0.25">
      <c r="A14" s="359" t="s">
        <v>620</v>
      </c>
      <c r="B14" s="359"/>
      <c r="C14" s="359"/>
      <c r="D14" s="359"/>
      <c r="E14" s="359"/>
      <c r="F14" s="359"/>
      <c r="G14" s="359"/>
      <c r="H14" s="359"/>
      <c r="I14" s="359"/>
    </row>
    <row r="15" spans="1:12" ht="33.75" hidden="1" customHeight="1" x14ac:dyDescent="0.25">
      <c r="A15" s="360" t="s">
        <v>621</v>
      </c>
      <c r="B15" s="360"/>
      <c r="C15" s="360"/>
      <c r="D15" s="360"/>
      <c r="E15" s="360"/>
      <c r="F15" s="360"/>
      <c r="G15" s="360"/>
      <c r="H15" s="360"/>
      <c r="I15" s="360"/>
    </row>
    <row r="16" spans="1:12" ht="32.25" hidden="1" customHeight="1" x14ac:dyDescent="0.25">
      <c r="A16" s="360" t="s">
        <v>622</v>
      </c>
      <c r="B16" s="360"/>
      <c r="C16" s="360"/>
      <c r="D16" s="360"/>
      <c r="E16" s="360"/>
      <c r="F16" s="360"/>
      <c r="G16" s="360"/>
      <c r="H16" s="360"/>
      <c r="I16" s="360"/>
    </row>
    <row r="17" hidden="1" x14ac:dyDescent="0.25"/>
  </sheetData>
  <mergeCells count="4">
    <mergeCell ref="A1:I1"/>
    <mergeCell ref="A14:I14"/>
    <mergeCell ref="A15:I15"/>
    <mergeCell ref="A16:I16"/>
  </mergeCells>
  <pageMargins left="0.44" right="0.2" top="0.45" bottom="0.38" header="0.18" footer="0.17"/>
  <pageSetup paperSize="9" orientation="landscape" r:id="rId1"/>
  <headerFooter>
    <oddHeader>&amp;C</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D18" sqref="D18"/>
    </sheetView>
  </sheetViews>
  <sheetFormatPr defaultRowHeight="15" x14ac:dyDescent="0.25"/>
  <sheetData>
    <row r="1" spans="1:3" x14ac:dyDescent="0.25">
      <c r="B1">
        <v>2018</v>
      </c>
      <c r="C1">
        <v>2019</v>
      </c>
    </row>
    <row r="2" spans="1:3" x14ac:dyDescent="0.25">
      <c r="A2">
        <v>1</v>
      </c>
      <c r="B2">
        <v>203</v>
      </c>
      <c r="C2">
        <v>172</v>
      </c>
    </row>
    <row r="3" spans="1:3" x14ac:dyDescent="0.25">
      <c r="A3">
        <v>2</v>
      </c>
      <c r="B3">
        <v>137</v>
      </c>
      <c r="C3">
        <v>97</v>
      </c>
    </row>
    <row r="4" spans="1:3" x14ac:dyDescent="0.25">
      <c r="A4">
        <v>3</v>
      </c>
      <c r="B4">
        <v>194</v>
      </c>
      <c r="C4">
        <v>286</v>
      </c>
    </row>
    <row r="5" spans="1:3" x14ac:dyDescent="0.25">
      <c r="A5">
        <v>4</v>
      </c>
      <c r="B5">
        <v>175</v>
      </c>
      <c r="C5">
        <v>254</v>
      </c>
    </row>
    <row r="6" spans="1:3" x14ac:dyDescent="0.25">
      <c r="A6">
        <v>5</v>
      </c>
      <c r="B6">
        <v>228</v>
      </c>
      <c r="C6">
        <v>290</v>
      </c>
    </row>
    <row r="7" spans="1:3" x14ac:dyDescent="0.25">
      <c r="A7">
        <v>6</v>
      </c>
      <c r="B7">
        <v>165</v>
      </c>
    </row>
    <row r="8" spans="1:3" x14ac:dyDescent="0.25">
      <c r="A8">
        <v>7</v>
      </c>
      <c r="B8">
        <v>229</v>
      </c>
    </row>
    <row r="9" spans="1:3" x14ac:dyDescent="0.25">
      <c r="A9">
        <v>8</v>
      </c>
      <c r="B9">
        <v>172</v>
      </c>
    </row>
    <row r="10" spans="1:3" x14ac:dyDescent="0.25">
      <c r="A10">
        <v>9</v>
      </c>
      <c r="B10">
        <v>153</v>
      </c>
    </row>
    <row r="11" spans="1:3" x14ac:dyDescent="0.25">
      <c r="A11">
        <v>10</v>
      </c>
      <c r="B11">
        <v>209</v>
      </c>
    </row>
    <row r="12" spans="1:3" x14ac:dyDescent="0.25">
      <c r="A12">
        <v>11</v>
      </c>
      <c r="B12">
        <v>267</v>
      </c>
    </row>
    <row r="13" spans="1:3" x14ac:dyDescent="0.25">
      <c r="A13">
        <v>12</v>
      </c>
      <c r="B13">
        <v>449</v>
      </c>
    </row>
    <row r="14" spans="1:3" x14ac:dyDescent="0.25">
      <c r="B14">
        <f>SUM(B2:B13)</f>
        <v>2581</v>
      </c>
      <c r="C14">
        <f>SUM(C2:C13)</f>
        <v>1099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B12" sqref="B12"/>
    </sheetView>
  </sheetViews>
  <sheetFormatPr defaultRowHeight="16.5" x14ac:dyDescent="0.25"/>
  <cols>
    <col min="1" max="1" width="8" style="2" customWidth="1"/>
    <col min="2" max="2" width="46.7109375" style="8" customWidth="1"/>
    <col min="3" max="3" width="6.28515625" style="11" customWidth="1"/>
    <col min="4" max="4" width="12.42578125" style="13" customWidth="1"/>
    <col min="5" max="5" width="8" style="2" customWidth="1"/>
    <col min="6" max="6" width="14" style="13" customWidth="1"/>
    <col min="7" max="8" width="13.7109375" style="44" customWidth="1"/>
    <col min="9" max="9" width="9.140625" style="45"/>
    <col min="10" max="16384" width="9.140625" style="8"/>
  </cols>
  <sheetData>
    <row r="1" spans="1:9" x14ac:dyDescent="0.25">
      <c r="A1" s="3" t="s">
        <v>319</v>
      </c>
      <c r="B1" s="322" t="s">
        <v>356</v>
      </c>
      <c r="C1" s="322"/>
      <c r="D1" s="322"/>
    </row>
    <row r="2" spans="1:9" x14ac:dyDescent="0.25">
      <c r="C2" s="323"/>
      <c r="D2" s="323"/>
    </row>
    <row r="3" spans="1:9" s="43" customFormat="1" x14ac:dyDescent="0.25">
      <c r="A3" s="318" t="s">
        <v>310</v>
      </c>
      <c r="B3" s="318" t="s">
        <v>320</v>
      </c>
      <c r="C3" s="318" t="s">
        <v>0</v>
      </c>
      <c r="D3" s="318" t="s">
        <v>359</v>
      </c>
      <c r="E3" s="318" t="s">
        <v>360</v>
      </c>
      <c r="F3" s="318" t="s">
        <v>361</v>
      </c>
      <c r="G3" s="319" t="s">
        <v>386</v>
      </c>
      <c r="H3" s="319"/>
      <c r="I3" s="319"/>
    </row>
    <row r="4" spans="1:9" s="6" customFormat="1" ht="66" x14ac:dyDescent="0.25">
      <c r="A4" s="318"/>
      <c r="B4" s="318"/>
      <c r="C4" s="318"/>
      <c r="D4" s="318"/>
      <c r="E4" s="318"/>
      <c r="F4" s="318"/>
      <c r="G4" s="47" t="s">
        <v>383</v>
      </c>
      <c r="H4" s="47" t="s">
        <v>384</v>
      </c>
      <c r="I4" s="48" t="s">
        <v>385</v>
      </c>
    </row>
    <row r="5" spans="1:9" s="42" customFormat="1" ht="12.75" x14ac:dyDescent="0.25">
      <c r="A5" s="41" t="s">
        <v>175</v>
      </c>
      <c r="B5" s="41" t="s">
        <v>176</v>
      </c>
      <c r="C5" s="41" t="s">
        <v>177</v>
      </c>
      <c r="D5" s="41">
        <v>1</v>
      </c>
      <c r="E5" s="41">
        <v>2</v>
      </c>
      <c r="F5" s="41" t="s">
        <v>362</v>
      </c>
      <c r="G5" s="49">
        <v>4</v>
      </c>
      <c r="H5" s="49">
        <v>5</v>
      </c>
      <c r="I5" s="49">
        <v>6</v>
      </c>
    </row>
    <row r="6" spans="1:9" x14ac:dyDescent="0.25">
      <c r="A6" s="16" t="s">
        <v>376</v>
      </c>
      <c r="B6" s="17" t="s">
        <v>137</v>
      </c>
      <c r="C6" s="18"/>
      <c r="D6" s="29"/>
      <c r="E6" s="4"/>
      <c r="F6" s="22"/>
      <c r="G6" s="50"/>
      <c r="H6" s="50"/>
      <c r="I6" s="51"/>
    </row>
    <row r="7" spans="1:9" x14ac:dyDescent="0.25">
      <c r="A7" s="16" t="s">
        <v>175</v>
      </c>
      <c r="B7" s="17" t="s">
        <v>138</v>
      </c>
      <c r="C7" s="18"/>
      <c r="D7" s="29"/>
      <c r="E7" s="4"/>
      <c r="F7" s="22"/>
      <c r="G7" s="50"/>
      <c r="H7" s="50"/>
      <c r="I7" s="51"/>
    </row>
    <row r="8" spans="1:9" ht="33" x14ac:dyDescent="0.25">
      <c r="A8" s="4">
        <v>1</v>
      </c>
      <c r="B8" s="20" t="s">
        <v>249</v>
      </c>
      <c r="C8" s="27">
        <v>1</v>
      </c>
      <c r="D8" s="23">
        <v>120000</v>
      </c>
      <c r="E8" s="5">
        <v>1.1000000000000001</v>
      </c>
      <c r="F8" s="22">
        <f t="shared" ref="F8:F9" si="0">D8*E8</f>
        <v>132000</v>
      </c>
      <c r="G8" s="50"/>
      <c r="H8" s="50"/>
      <c r="I8" s="51"/>
    </row>
    <row r="9" spans="1:9" ht="49.5" x14ac:dyDescent="0.25">
      <c r="A9" s="4">
        <v>2</v>
      </c>
      <c r="B9" s="20" t="s">
        <v>250</v>
      </c>
      <c r="C9" s="27">
        <v>2</v>
      </c>
      <c r="D9" s="23">
        <v>85000</v>
      </c>
      <c r="E9" s="5">
        <v>1.1000000000000001</v>
      </c>
      <c r="F9" s="22">
        <f t="shared" si="0"/>
        <v>93500.000000000015</v>
      </c>
      <c r="G9" s="50"/>
      <c r="H9" s="50"/>
      <c r="I9" s="51"/>
    </row>
    <row r="10" spans="1:9" x14ac:dyDescent="0.25">
      <c r="A10" s="16" t="s">
        <v>176</v>
      </c>
      <c r="B10" s="17" t="s">
        <v>15</v>
      </c>
      <c r="C10" s="27"/>
      <c r="D10" s="23"/>
      <c r="E10" s="5"/>
      <c r="F10" s="22"/>
      <c r="G10" s="50"/>
      <c r="H10" s="50"/>
      <c r="I10" s="51"/>
    </row>
    <row r="11" spans="1:9" ht="33" x14ac:dyDescent="0.25">
      <c r="A11" s="4">
        <v>1</v>
      </c>
      <c r="B11" s="20" t="s">
        <v>211</v>
      </c>
      <c r="C11" s="27" t="s">
        <v>311</v>
      </c>
      <c r="D11" s="23">
        <v>90000</v>
      </c>
      <c r="E11" s="5">
        <v>1.1000000000000001</v>
      </c>
      <c r="F11" s="22">
        <f t="shared" ref="F11:F18" si="1">D11*E11</f>
        <v>99000.000000000015</v>
      </c>
      <c r="G11" s="50"/>
      <c r="H11" s="50"/>
      <c r="I11" s="51"/>
    </row>
    <row r="12" spans="1:9" ht="33" x14ac:dyDescent="0.25">
      <c r="A12" s="4">
        <v>2</v>
      </c>
      <c r="B12" s="20" t="s">
        <v>251</v>
      </c>
      <c r="C12" s="27" t="s">
        <v>311</v>
      </c>
      <c r="D12" s="23">
        <v>75000</v>
      </c>
      <c r="E12" s="5">
        <v>1.1000000000000001</v>
      </c>
      <c r="F12" s="22">
        <f t="shared" si="1"/>
        <v>82500</v>
      </c>
      <c r="G12" s="50"/>
      <c r="H12" s="50"/>
      <c r="I12" s="51"/>
    </row>
    <row r="13" spans="1:9" ht="33" x14ac:dyDescent="0.25">
      <c r="A13" s="4">
        <v>3</v>
      </c>
      <c r="B13" s="20" t="s">
        <v>346</v>
      </c>
      <c r="C13" s="27" t="s">
        <v>311</v>
      </c>
      <c r="D13" s="23">
        <v>75000</v>
      </c>
      <c r="E13" s="38">
        <v>1</v>
      </c>
      <c r="F13" s="22">
        <f t="shared" si="1"/>
        <v>75000</v>
      </c>
      <c r="G13" s="50"/>
      <c r="H13" s="50"/>
      <c r="I13" s="51"/>
    </row>
    <row r="14" spans="1:9" ht="33" x14ac:dyDescent="0.25">
      <c r="A14" s="4">
        <v>4</v>
      </c>
      <c r="B14" s="20" t="s">
        <v>252</v>
      </c>
      <c r="C14" s="27" t="s">
        <v>311</v>
      </c>
      <c r="D14" s="23">
        <v>165000</v>
      </c>
      <c r="E14" s="5">
        <v>1.1000000000000001</v>
      </c>
      <c r="F14" s="22">
        <f t="shared" si="1"/>
        <v>181500.00000000003</v>
      </c>
      <c r="G14" s="50"/>
      <c r="H14" s="50"/>
      <c r="I14" s="51"/>
    </row>
    <row r="15" spans="1:9" ht="33" x14ac:dyDescent="0.25">
      <c r="A15" s="4">
        <v>5</v>
      </c>
      <c r="B15" s="20" t="s">
        <v>253</v>
      </c>
      <c r="C15" s="27" t="s">
        <v>311</v>
      </c>
      <c r="D15" s="23">
        <v>90000</v>
      </c>
      <c r="E15" s="5">
        <v>1.1000000000000001</v>
      </c>
      <c r="F15" s="22">
        <f t="shared" si="1"/>
        <v>99000.000000000015</v>
      </c>
      <c r="G15" s="50"/>
      <c r="H15" s="50"/>
      <c r="I15" s="51"/>
    </row>
    <row r="16" spans="1:9" x14ac:dyDescent="0.25">
      <c r="A16" s="4">
        <v>6</v>
      </c>
      <c r="B16" s="20" t="s">
        <v>212</v>
      </c>
      <c r="C16" s="27" t="s">
        <v>311</v>
      </c>
      <c r="D16" s="23">
        <v>50000</v>
      </c>
      <c r="E16" s="5">
        <v>1.1000000000000001</v>
      </c>
      <c r="F16" s="22">
        <f t="shared" si="1"/>
        <v>55000.000000000007</v>
      </c>
      <c r="G16" s="50"/>
      <c r="H16" s="50"/>
      <c r="I16" s="51"/>
    </row>
    <row r="17" spans="1:9" ht="33" x14ac:dyDescent="0.25">
      <c r="A17" s="4">
        <v>7</v>
      </c>
      <c r="B17" s="20" t="s">
        <v>213</v>
      </c>
      <c r="C17" s="27" t="s">
        <v>311</v>
      </c>
      <c r="D17" s="23">
        <v>65000</v>
      </c>
      <c r="E17" s="5">
        <v>1.1000000000000001</v>
      </c>
      <c r="F17" s="22">
        <f t="shared" si="1"/>
        <v>71500</v>
      </c>
      <c r="G17" s="50"/>
      <c r="H17" s="50"/>
      <c r="I17" s="51"/>
    </row>
    <row r="18" spans="1:9" x14ac:dyDescent="0.25">
      <c r="A18" s="4">
        <v>8</v>
      </c>
      <c r="B18" s="20" t="s">
        <v>54</v>
      </c>
      <c r="C18" s="27"/>
      <c r="D18" s="23">
        <v>40000</v>
      </c>
      <c r="E18" s="5">
        <v>1.1000000000000001</v>
      </c>
      <c r="F18" s="22">
        <f t="shared" si="1"/>
        <v>44000</v>
      </c>
      <c r="G18" s="50"/>
      <c r="H18" s="50"/>
      <c r="I18" s="51"/>
    </row>
  </sheetData>
  <mergeCells count="9">
    <mergeCell ref="F3:F4"/>
    <mergeCell ref="G3:I3"/>
    <mergeCell ref="B1:D1"/>
    <mergeCell ref="C2:D2"/>
    <mergeCell ref="A3:A4"/>
    <mergeCell ref="B3:B4"/>
    <mergeCell ref="C3:C4"/>
    <mergeCell ref="D3:D4"/>
    <mergeCell ref="E3:E4"/>
  </mergeCells>
  <pageMargins left="0.55000000000000004" right="0.2" top="0.5" bottom="0.5" header="0.5" footer="0.25"/>
  <pageSetup paperSize="9" firstPageNumber="54" orientation="portrait"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E12" sqref="E12"/>
    </sheetView>
  </sheetViews>
  <sheetFormatPr defaultRowHeight="16.5" x14ac:dyDescent="0.25"/>
  <cols>
    <col min="1" max="1" width="8" style="2" customWidth="1"/>
    <col min="2" max="2" width="46.7109375" style="8" customWidth="1"/>
    <col min="3" max="3" width="6.28515625" style="11" customWidth="1"/>
    <col min="4" max="4" width="12.42578125" style="13" customWidth="1"/>
    <col min="5" max="5" width="8" style="2" customWidth="1"/>
    <col min="6" max="6" width="14" style="13" customWidth="1"/>
    <col min="7" max="8" width="13.7109375" style="55" customWidth="1"/>
    <col min="9" max="9" width="9.140625" style="53"/>
    <col min="10" max="16384" width="9.140625" style="8"/>
  </cols>
  <sheetData>
    <row r="1" spans="1:9" x14ac:dyDescent="0.25">
      <c r="A1" s="3" t="s">
        <v>319</v>
      </c>
      <c r="B1" s="322" t="s">
        <v>356</v>
      </c>
      <c r="C1" s="322"/>
      <c r="D1" s="322"/>
    </row>
    <row r="2" spans="1:9" x14ac:dyDescent="0.25">
      <c r="C2" s="323"/>
      <c r="D2" s="323"/>
    </row>
    <row r="3" spans="1:9" s="43" customFormat="1" x14ac:dyDescent="0.25">
      <c r="A3" s="318" t="s">
        <v>310</v>
      </c>
      <c r="B3" s="318" t="s">
        <v>320</v>
      </c>
      <c r="C3" s="318" t="s">
        <v>0</v>
      </c>
      <c r="D3" s="318" t="s">
        <v>359</v>
      </c>
      <c r="E3" s="318" t="s">
        <v>360</v>
      </c>
      <c r="F3" s="318" t="s">
        <v>361</v>
      </c>
      <c r="G3" s="319" t="s">
        <v>386</v>
      </c>
      <c r="H3" s="319"/>
      <c r="I3" s="319"/>
    </row>
    <row r="4" spans="1:9" s="6" customFormat="1" ht="66" x14ac:dyDescent="0.25">
      <c r="A4" s="318"/>
      <c r="B4" s="318"/>
      <c r="C4" s="318"/>
      <c r="D4" s="318"/>
      <c r="E4" s="318"/>
      <c r="F4" s="318"/>
      <c r="G4" s="47" t="s">
        <v>383</v>
      </c>
      <c r="H4" s="47" t="s">
        <v>384</v>
      </c>
      <c r="I4" s="48" t="s">
        <v>385</v>
      </c>
    </row>
    <row r="5" spans="1:9" s="42" customFormat="1" ht="12.75" x14ac:dyDescent="0.25">
      <c r="A5" s="41" t="s">
        <v>175</v>
      </c>
      <c r="B5" s="41" t="s">
        <v>176</v>
      </c>
      <c r="C5" s="41" t="s">
        <v>177</v>
      </c>
      <c r="D5" s="41">
        <v>1</v>
      </c>
      <c r="E5" s="41">
        <v>2</v>
      </c>
      <c r="F5" s="41" t="s">
        <v>362</v>
      </c>
      <c r="G5" s="49">
        <v>4</v>
      </c>
      <c r="H5" s="49">
        <v>5</v>
      </c>
      <c r="I5" s="49">
        <v>6</v>
      </c>
    </row>
    <row r="6" spans="1:9" x14ac:dyDescent="0.25">
      <c r="A6" s="16" t="s">
        <v>375</v>
      </c>
      <c r="B6" s="17" t="s">
        <v>131</v>
      </c>
      <c r="C6" s="18"/>
      <c r="D6" s="29"/>
      <c r="E6" s="4"/>
      <c r="F6" s="22"/>
      <c r="G6" s="56"/>
      <c r="H6" s="56"/>
      <c r="I6" s="54"/>
    </row>
    <row r="7" spans="1:9" x14ac:dyDescent="0.25">
      <c r="A7" s="16" t="s">
        <v>175</v>
      </c>
      <c r="B7" s="17" t="s">
        <v>25</v>
      </c>
      <c r="C7" s="18"/>
      <c r="D7" s="29"/>
      <c r="E7" s="4"/>
      <c r="F7" s="22"/>
      <c r="G7" s="56"/>
      <c r="H7" s="56"/>
      <c r="I7" s="54"/>
    </row>
    <row r="8" spans="1:9" x14ac:dyDescent="0.25">
      <c r="A8" s="4">
        <v>1</v>
      </c>
      <c r="B8" s="20" t="s">
        <v>132</v>
      </c>
      <c r="C8" s="27">
        <v>1</v>
      </c>
      <c r="D8" s="23">
        <v>80000</v>
      </c>
      <c r="E8" s="5">
        <v>1.2</v>
      </c>
      <c r="F8" s="22">
        <f t="shared" ref="F8:F16" si="0">D8*E8</f>
        <v>96000</v>
      </c>
      <c r="G8" s="56"/>
      <c r="H8" s="56"/>
      <c r="I8" s="54"/>
    </row>
    <row r="9" spans="1:9" x14ac:dyDescent="0.25">
      <c r="A9" s="16" t="s">
        <v>176</v>
      </c>
      <c r="B9" s="17" t="s">
        <v>15</v>
      </c>
      <c r="C9" s="27"/>
      <c r="D9" s="23"/>
      <c r="E9" s="4"/>
      <c r="F9" s="22"/>
      <c r="G9" s="56"/>
      <c r="H9" s="56"/>
      <c r="I9" s="54"/>
    </row>
    <row r="10" spans="1:9" x14ac:dyDescent="0.25">
      <c r="A10" s="4">
        <v>1</v>
      </c>
      <c r="B10" s="20" t="s">
        <v>133</v>
      </c>
      <c r="C10" s="27">
        <v>2</v>
      </c>
      <c r="D10" s="23">
        <v>120000</v>
      </c>
      <c r="E10" s="5">
        <v>1.1000000000000001</v>
      </c>
      <c r="F10" s="22">
        <f t="shared" si="0"/>
        <v>132000</v>
      </c>
      <c r="G10" s="56"/>
      <c r="H10" s="56"/>
      <c r="I10" s="54"/>
    </row>
    <row r="11" spans="1:9" ht="33" x14ac:dyDescent="0.25">
      <c r="A11" s="4">
        <v>2</v>
      </c>
      <c r="B11" s="20" t="s">
        <v>134</v>
      </c>
      <c r="C11" s="27">
        <v>1</v>
      </c>
      <c r="D11" s="23">
        <v>220000</v>
      </c>
      <c r="E11" s="5">
        <v>1.1000000000000001</v>
      </c>
      <c r="F11" s="22">
        <f t="shared" si="0"/>
        <v>242000.00000000003</v>
      </c>
      <c r="G11" s="56"/>
      <c r="H11" s="56"/>
      <c r="I11" s="54"/>
    </row>
    <row r="12" spans="1:9" ht="33" x14ac:dyDescent="0.25">
      <c r="A12" s="4">
        <v>3</v>
      </c>
      <c r="B12" s="20" t="s">
        <v>135</v>
      </c>
      <c r="C12" s="27">
        <v>3</v>
      </c>
      <c r="D12" s="23">
        <v>110000</v>
      </c>
      <c r="E12" s="5">
        <v>1.1000000000000001</v>
      </c>
      <c r="F12" s="22">
        <f t="shared" si="0"/>
        <v>121000.00000000001</v>
      </c>
      <c r="G12" s="56"/>
      <c r="H12" s="56"/>
      <c r="I12" s="54"/>
    </row>
    <row r="13" spans="1:9" x14ac:dyDescent="0.25">
      <c r="A13" s="4">
        <v>4</v>
      </c>
      <c r="B13" s="20" t="s">
        <v>227</v>
      </c>
      <c r="C13" s="27">
        <v>4</v>
      </c>
      <c r="D13" s="23">
        <v>90000</v>
      </c>
      <c r="E13" s="5">
        <v>1.1000000000000001</v>
      </c>
      <c r="F13" s="22">
        <f t="shared" si="0"/>
        <v>99000.000000000015</v>
      </c>
      <c r="G13" s="56"/>
      <c r="H13" s="56"/>
      <c r="I13" s="54"/>
    </row>
    <row r="14" spans="1:9" ht="33" x14ac:dyDescent="0.25">
      <c r="A14" s="4">
        <v>5</v>
      </c>
      <c r="B14" s="20" t="s">
        <v>197</v>
      </c>
      <c r="C14" s="27">
        <v>5</v>
      </c>
      <c r="D14" s="23">
        <v>80000</v>
      </c>
      <c r="E14" s="5">
        <v>1.2</v>
      </c>
      <c r="F14" s="22">
        <f t="shared" si="0"/>
        <v>96000</v>
      </c>
      <c r="G14" s="56"/>
      <c r="H14" s="56"/>
      <c r="I14" s="54"/>
    </row>
    <row r="15" spans="1:9" x14ac:dyDescent="0.25">
      <c r="A15" s="4">
        <v>6</v>
      </c>
      <c r="B15" s="20" t="s">
        <v>136</v>
      </c>
      <c r="C15" s="27" t="s">
        <v>311</v>
      </c>
      <c r="D15" s="23">
        <v>70000</v>
      </c>
      <c r="E15" s="5">
        <v>1.2</v>
      </c>
      <c r="F15" s="22">
        <f t="shared" si="0"/>
        <v>84000</v>
      </c>
      <c r="G15" s="56"/>
      <c r="H15" s="56"/>
      <c r="I15" s="54"/>
    </row>
    <row r="16" spans="1:9" x14ac:dyDescent="0.25">
      <c r="A16" s="4">
        <v>7</v>
      </c>
      <c r="B16" s="20" t="s">
        <v>100</v>
      </c>
      <c r="C16" s="27" t="s">
        <v>311</v>
      </c>
      <c r="D16" s="23">
        <v>60000</v>
      </c>
      <c r="E16" s="5">
        <v>1.1000000000000001</v>
      </c>
      <c r="F16" s="22">
        <f t="shared" si="0"/>
        <v>66000</v>
      </c>
      <c r="G16" s="56"/>
      <c r="H16" s="56"/>
      <c r="I16" s="54"/>
    </row>
  </sheetData>
  <mergeCells count="9">
    <mergeCell ref="F3:F4"/>
    <mergeCell ref="G3:I3"/>
    <mergeCell ref="B1:D1"/>
    <mergeCell ref="C2:D2"/>
    <mergeCell ref="A3:A4"/>
    <mergeCell ref="B3:B4"/>
    <mergeCell ref="C3:C4"/>
    <mergeCell ref="D3:D4"/>
    <mergeCell ref="E3:E4"/>
  </mergeCells>
  <pageMargins left="0.55000000000000004" right="0.2" top="0.5" bottom="0.5" header="0.5" footer="0.25"/>
  <pageSetup paperSize="9" firstPageNumber="54"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I8" sqref="I8"/>
    </sheetView>
  </sheetViews>
  <sheetFormatPr defaultRowHeight="16.5" x14ac:dyDescent="0.25"/>
  <cols>
    <col min="1" max="1" width="8" style="2" customWidth="1"/>
    <col min="2" max="2" width="46.7109375" style="8" customWidth="1"/>
    <col min="3" max="3" width="6.28515625" style="11" customWidth="1"/>
    <col min="4" max="4" width="12.42578125" style="13" customWidth="1"/>
    <col min="5" max="5" width="8" style="2" customWidth="1"/>
    <col min="6" max="6" width="14" style="13" customWidth="1"/>
    <col min="7" max="8" width="13.7109375" style="55" customWidth="1"/>
    <col min="9" max="9" width="9.140625" style="53"/>
    <col min="10" max="16384" width="9.140625" style="8"/>
  </cols>
  <sheetData>
    <row r="1" spans="1:9" x14ac:dyDescent="0.25">
      <c r="A1" s="3" t="s">
        <v>319</v>
      </c>
      <c r="B1" s="322" t="s">
        <v>356</v>
      </c>
      <c r="C1" s="322"/>
      <c r="D1" s="322"/>
    </row>
    <row r="2" spans="1:9" x14ac:dyDescent="0.25">
      <c r="C2" s="323"/>
      <c r="D2" s="323"/>
    </row>
    <row r="3" spans="1:9" s="43" customFormat="1" x14ac:dyDescent="0.25">
      <c r="A3" s="318" t="s">
        <v>310</v>
      </c>
      <c r="B3" s="318" t="s">
        <v>320</v>
      </c>
      <c r="C3" s="318" t="s">
        <v>0</v>
      </c>
      <c r="D3" s="318" t="s">
        <v>359</v>
      </c>
      <c r="E3" s="318" t="s">
        <v>360</v>
      </c>
      <c r="F3" s="318" t="s">
        <v>361</v>
      </c>
      <c r="G3" s="319" t="s">
        <v>386</v>
      </c>
      <c r="H3" s="319"/>
      <c r="I3" s="319"/>
    </row>
    <row r="4" spans="1:9" s="6" customFormat="1" ht="66" x14ac:dyDescent="0.25">
      <c r="A4" s="318"/>
      <c r="B4" s="318"/>
      <c r="C4" s="318"/>
      <c r="D4" s="318"/>
      <c r="E4" s="318"/>
      <c r="F4" s="318"/>
      <c r="G4" s="47" t="s">
        <v>383</v>
      </c>
      <c r="H4" s="47" t="s">
        <v>384</v>
      </c>
      <c r="I4" s="48" t="s">
        <v>385</v>
      </c>
    </row>
    <row r="5" spans="1:9" s="42" customFormat="1" ht="12.75" x14ac:dyDescent="0.25">
      <c r="A5" s="41" t="s">
        <v>175</v>
      </c>
      <c r="B5" s="41" t="s">
        <v>176</v>
      </c>
      <c r="C5" s="41" t="s">
        <v>177</v>
      </c>
      <c r="D5" s="41">
        <v>1</v>
      </c>
      <c r="E5" s="41">
        <v>2</v>
      </c>
      <c r="F5" s="41" t="s">
        <v>362</v>
      </c>
      <c r="G5" s="49">
        <v>4</v>
      </c>
      <c r="H5" s="49">
        <v>5</v>
      </c>
      <c r="I5" s="49">
        <v>6</v>
      </c>
    </row>
    <row r="6" spans="1:9" x14ac:dyDescent="0.25">
      <c r="A6" s="16" t="s">
        <v>374</v>
      </c>
      <c r="B6" s="17" t="s">
        <v>123</v>
      </c>
      <c r="C6" s="27"/>
      <c r="D6" s="29"/>
      <c r="E6" s="4"/>
      <c r="F6" s="22"/>
      <c r="G6" s="56"/>
      <c r="H6" s="56"/>
      <c r="I6" s="54"/>
    </row>
    <row r="7" spans="1:9" x14ac:dyDescent="0.25">
      <c r="A7" s="16" t="s">
        <v>175</v>
      </c>
      <c r="B7" s="17" t="s">
        <v>25</v>
      </c>
      <c r="C7" s="27"/>
      <c r="D7" s="29"/>
      <c r="E7" s="4"/>
      <c r="F7" s="22"/>
      <c r="G7" s="56"/>
      <c r="H7" s="56"/>
      <c r="I7" s="54"/>
    </row>
    <row r="8" spans="1:9" ht="33" x14ac:dyDescent="0.25">
      <c r="A8" s="4">
        <v>1</v>
      </c>
      <c r="B8" s="20" t="s">
        <v>124</v>
      </c>
      <c r="C8" s="27">
        <v>6</v>
      </c>
      <c r="D8" s="23">
        <v>200000</v>
      </c>
      <c r="E8" s="5">
        <v>1.44</v>
      </c>
      <c r="F8" s="22">
        <f t="shared" ref="F8:F23" si="0">D8*E8</f>
        <v>288000</v>
      </c>
      <c r="G8" s="56"/>
      <c r="H8" s="56"/>
      <c r="I8" s="54"/>
    </row>
    <row r="9" spans="1:9" ht="49.5" x14ac:dyDescent="0.25">
      <c r="A9" s="4">
        <v>2</v>
      </c>
      <c r="B9" s="20" t="s">
        <v>125</v>
      </c>
      <c r="C9" s="27">
        <v>5</v>
      </c>
      <c r="D9" s="23">
        <v>220000</v>
      </c>
      <c r="E9" s="5">
        <v>1.4</v>
      </c>
      <c r="F9" s="22">
        <f t="shared" si="0"/>
        <v>308000</v>
      </c>
      <c r="G9" s="56"/>
      <c r="H9" s="56"/>
      <c r="I9" s="54"/>
    </row>
    <row r="10" spans="1:9" ht="49.5" x14ac:dyDescent="0.25">
      <c r="A10" s="4">
        <v>3</v>
      </c>
      <c r="B10" s="20" t="s">
        <v>126</v>
      </c>
      <c r="C10" s="27">
        <v>4</v>
      </c>
      <c r="D10" s="23">
        <v>250000</v>
      </c>
      <c r="E10" s="5">
        <v>1.44</v>
      </c>
      <c r="F10" s="22">
        <f t="shared" si="0"/>
        <v>360000</v>
      </c>
      <c r="G10" s="56"/>
      <c r="H10" s="56"/>
      <c r="I10" s="54"/>
    </row>
    <row r="11" spans="1:9" s="10" customFormat="1" ht="49.5" x14ac:dyDescent="0.25">
      <c r="A11" s="35">
        <v>4</v>
      </c>
      <c r="B11" s="36" t="s">
        <v>307</v>
      </c>
      <c r="C11" s="37">
        <v>3</v>
      </c>
      <c r="D11" s="15">
        <v>400000</v>
      </c>
      <c r="E11" s="38">
        <v>1.24</v>
      </c>
      <c r="F11" s="22">
        <f t="shared" si="0"/>
        <v>496000</v>
      </c>
      <c r="G11" s="56"/>
      <c r="H11" s="56"/>
      <c r="I11" s="54"/>
    </row>
    <row r="12" spans="1:9" s="10" customFormat="1" ht="49.5" x14ac:dyDescent="0.25">
      <c r="A12" s="35">
        <v>5</v>
      </c>
      <c r="B12" s="36" t="s">
        <v>291</v>
      </c>
      <c r="C12" s="37">
        <v>1</v>
      </c>
      <c r="D12" s="15">
        <v>570000</v>
      </c>
      <c r="E12" s="38">
        <v>1.19</v>
      </c>
      <c r="F12" s="22">
        <f t="shared" si="0"/>
        <v>678300</v>
      </c>
      <c r="G12" s="56"/>
      <c r="H12" s="56"/>
      <c r="I12" s="54"/>
    </row>
    <row r="13" spans="1:9" ht="33" x14ac:dyDescent="0.25">
      <c r="A13" s="4">
        <v>6</v>
      </c>
      <c r="B13" s="20" t="s">
        <v>128</v>
      </c>
      <c r="C13" s="27">
        <v>3</v>
      </c>
      <c r="D13" s="23">
        <v>400000</v>
      </c>
      <c r="E13" s="5">
        <v>1.1299999999999999</v>
      </c>
      <c r="F13" s="22">
        <f t="shared" si="0"/>
        <v>451999.99999999994</v>
      </c>
      <c r="G13" s="56"/>
      <c r="H13" s="56"/>
      <c r="I13" s="54"/>
    </row>
    <row r="14" spans="1:9" x14ac:dyDescent="0.25">
      <c r="A14" s="4">
        <v>7</v>
      </c>
      <c r="B14" s="20" t="s">
        <v>130</v>
      </c>
      <c r="C14" s="27">
        <v>2</v>
      </c>
      <c r="D14" s="23">
        <v>450000</v>
      </c>
      <c r="E14" s="5">
        <v>1.28</v>
      </c>
      <c r="F14" s="22">
        <f t="shared" si="0"/>
        <v>576000</v>
      </c>
      <c r="G14" s="56"/>
      <c r="H14" s="56"/>
      <c r="I14" s="54"/>
    </row>
    <row r="15" spans="1:9" x14ac:dyDescent="0.25">
      <c r="A15" s="16" t="s">
        <v>176</v>
      </c>
      <c r="B15" s="17" t="s">
        <v>344</v>
      </c>
      <c r="C15" s="27"/>
      <c r="D15" s="23"/>
      <c r="E15" s="4"/>
      <c r="F15" s="22"/>
      <c r="G15" s="56"/>
      <c r="H15" s="56"/>
      <c r="I15" s="54"/>
    </row>
    <row r="16" spans="1:9" s="10" customFormat="1" ht="33" x14ac:dyDescent="0.25">
      <c r="A16" s="35">
        <v>1</v>
      </c>
      <c r="B16" s="36" t="s">
        <v>345</v>
      </c>
      <c r="C16" s="37" t="s">
        <v>311</v>
      </c>
      <c r="D16" s="15">
        <v>100000</v>
      </c>
      <c r="E16" s="38">
        <v>1.8</v>
      </c>
      <c r="F16" s="22">
        <f t="shared" si="0"/>
        <v>180000</v>
      </c>
      <c r="G16" s="56"/>
      <c r="H16" s="56"/>
      <c r="I16" s="54"/>
    </row>
    <row r="17" spans="1:9" x14ac:dyDescent="0.25">
      <c r="A17" s="16" t="s">
        <v>177</v>
      </c>
      <c r="B17" s="17" t="s">
        <v>304</v>
      </c>
      <c r="C17" s="27"/>
      <c r="D17" s="23"/>
      <c r="E17" s="4"/>
      <c r="F17" s="22"/>
      <c r="G17" s="56"/>
      <c r="H17" s="56"/>
      <c r="I17" s="54"/>
    </row>
    <row r="18" spans="1:9" ht="33" x14ac:dyDescent="0.25">
      <c r="A18" s="4">
        <v>1</v>
      </c>
      <c r="B18" s="20" t="s">
        <v>127</v>
      </c>
      <c r="C18" s="27">
        <v>1</v>
      </c>
      <c r="D18" s="23">
        <v>120000</v>
      </c>
      <c r="E18" s="5">
        <v>1.35</v>
      </c>
      <c r="F18" s="22">
        <f t="shared" si="0"/>
        <v>162000</v>
      </c>
      <c r="G18" s="56"/>
      <c r="H18" s="56"/>
      <c r="I18" s="54"/>
    </row>
    <row r="19" spans="1:9" x14ac:dyDescent="0.25">
      <c r="A19" s="16" t="s">
        <v>178</v>
      </c>
      <c r="B19" s="17" t="s">
        <v>305</v>
      </c>
      <c r="C19" s="27"/>
      <c r="D19" s="23"/>
      <c r="E19" s="4"/>
      <c r="F19" s="22"/>
      <c r="G19" s="56"/>
      <c r="H19" s="56"/>
      <c r="I19" s="54"/>
    </row>
    <row r="20" spans="1:9" ht="33" x14ac:dyDescent="0.25">
      <c r="A20" s="4">
        <v>1</v>
      </c>
      <c r="B20" s="20" t="s">
        <v>129</v>
      </c>
      <c r="C20" s="27">
        <v>1</v>
      </c>
      <c r="D20" s="23">
        <v>150000</v>
      </c>
      <c r="E20" s="5">
        <v>1.4</v>
      </c>
      <c r="F20" s="22">
        <f t="shared" si="0"/>
        <v>210000</v>
      </c>
      <c r="G20" s="56"/>
      <c r="H20" s="56"/>
      <c r="I20" s="54"/>
    </row>
    <row r="21" spans="1:9" x14ac:dyDescent="0.25">
      <c r="A21" s="16" t="s">
        <v>179</v>
      </c>
      <c r="B21" s="17" t="s">
        <v>15</v>
      </c>
      <c r="C21" s="27"/>
      <c r="D21" s="23"/>
      <c r="E21" s="5"/>
      <c r="F21" s="22"/>
      <c r="G21" s="56"/>
      <c r="H21" s="56"/>
      <c r="I21" s="54"/>
    </row>
    <row r="22" spans="1:9" x14ac:dyDescent="0.25">
      <c r="A22" s="4">
        <v>1</v>
      </c>
      <c r="B22" s="20" t="s">
        <v>95</v>
      </c>
      <c r="C22" s="27">
        <v>1</v>
      </c>
      <c r="D22" s="23">
        <v>100000</v>
      </c>
      <c r="E22" s="5">
        <v>1.2</v>
      </c>
      <c r="F22" s="22">
        <f t="shared" si="0"/>
        <v>120000</v>
      </c>
      <c r="G22" s="56"/>
      <c r="H22" s="56"/>
      <c r="I22" s="54"/>
    </row>
    <row r="23" spans="1:9" x14ac:dyDescent="0.25">
      <c r="A23" s="4">
        <v>2</v>
      </c>
      <c r="B23" s="20" t="s">
        <v>54</v>
      </c>
      <c r="C23" s="27" t="s">
        <v>311</v>
      </c>
      <c r="D23" s="23">
        <v>70000</v>
      </c>
      <c r="E23" s="5">
        <v>1.29</v>
      </c>
      <c r="F23" s="22">
        <f t="shared" si="0"/>
        <v>90300</v>
      </c>
      <c r="G23" s="56"/>
      <c r="H23" s="56"/>
      <c r="I23" s="54"/>
    </row>
  </sheetData>
  <mergeCells count="9">
    <mergeCell ref="F3:F4"/>
    <mergeCell ref="G3:I3"/>
    <mergeCell ref="B1:D1"/>
    <mergeCell ref="C2:D2"/>
    <mergeCell ref="A3:A4"/>
    <mergeCell ref="B3:B4"/>
    <mergeCell ref="C3:C4"/>
    <mergeCell ref="D3:D4"/>
    <mergeCell ref="E3:E4"/>
  </mergeCells>
  <pageMargins left="0.55000000000000004" right="0.2" top="0.5" bottom="0.5" header="0.5" footer="0.25"/>
  <pageSetup paperSize="9" firstPageNumber="54" orientation="portrait"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D14" sqref="D14"/>
    </sheetView>
  </sheetViews>
  <sheetFormatPr defaultRowHeight="16.5" x14ac:dyDescent="0.25"/>
  <cols>
    <col min="1" max="1" width="4.140625" style="2" bestFit="1" customWidth="1"/>
    <col min="2" max="2" width="46.7109375" style="8" customWidth="1"/>
    <col min="3" max="3" width="6.28515625" style="11" customWidth="1"/>
    <col min="4" max="4" width="12.42578125" style="13" customWidth="1"/>
    <col min="5" max="5" width="8" style="2" customWidth="1"/>
    <col min="6" max="6" width="14" style="13" customWidth="1"/>
    <col min="7" max="8" width="13.7109375" style="55" customWidth="1"/>
    <col min="9" max="9" width="9.140625" style="53"/>
    <col min="10" max="16384" width="9.140625" style="8"/>
  </cols>
  <sheetData>
    <row r="1" spans="1:9" x14ac:dyDescent="0.25">
      <c r="A1" s="3" t="s">
        <v>319</v>
      </c>
      <c r="B1" s="322" t="s">
        <v>356</v>
      </c>
      <c r="C1" s="322"/>
      <c r="D1" s="322"/>
    </row>
    <row r="2" spans="1:9" x14ac:dyDescent="0.25">
      <c r="C2" s="323"/>
      <c r="D2" s="323"/>
    </row>
    <row r="3" spans="1:9" s="43" customFormat="1" x14ac:dyDescent="0.25">
      <c r="A3" s="318" t="s">
        <v>310</v>
      </c>
      <c r="B3" s="318" t="s">
        <v>320</v>
      </c>
      <c r="C3" s="318" t="s">
        <v>0</v>
      </c>
      <c r="D3" s="318" t="s">
        <v>359</v>
      </c>
      <c r="E3" s="318" t="s">
        <v>360</v>
      </c>
      <c r="F3" s="318" t="s">
        <v>361</v>
      </c>
      <c r="G3" s="319" t="s">
        <v>386</v>
      </c>
      <c r="H3" s="319"/>
      <c r="I3" s="319"/>
    </row>
    <row r="4" spans="1:9" s="6" customFormat="1" ht="66" x14ac:dyDescent="0.25">
      <c r="A4" s="318"/>
      <c r="B4" s="318"/>
      <c r="C4" s="318"/>
      <c r="D4" s="318"/>
      <c r="E4" s="318"/>
      <c r="F4" s="318"/>
      <c r="G4" s="47" t="s">
        <v>383</v>
      </c>
      <c r="H4" s="47" t="s">
        <v>384</v>
      </c>
      <c r="I4" s="48" t="s">
        <v>385</v>
      </c>
    </row>
    <row r="5" spans="1:9" s="42" customFormat="1" ht="12.75" x14ac:dyDescent="0.25">
      <c r="A5" s="41" t="s">
        <v>175</v>
      </c>
      <c r="B5" s="41" t="s">
        <v>176</v>
      </c>
      <c r="C5" s="41" t="s">
        <v>177</v>
      </c>
      <c r="D5" s="41">
        <v>1</v>
      </c>
      <c r="E5" s="41">
        <v>2</v>
      </c>
      <c r="F5" s="41" t="s">
        <v>362</v>
      </c>
      <c r="G5" s="49">
        <v>4</v>
      </c>
      <c r="H5" s="49">
        <v>5</v>
      </c>
      <c r="I5" s="49">
        <v>6</v>
      </c>
    </row>
    <row r="6" spans="1:9" x14ac:dyDescent="0.25">
      <c r="A6" s="16" t="s">
        <v>373</v>
      </c>
      <c r="B6" s="17" t="s">
        <v>103</v>
      </c>
      <c r="C6" s="18"/>
      <c r="D6" s="23"/>
      <c r="E6" s="4"/>
      <c r="F6" s="22"/>
      <c r="G6" s="56"/>
      <c r="H6" s="56"/>
      <c r="I6" s="54"/>
    </row>
    <row r="7" spans="1:9" x14ac:dyDescent="0.25">
      <c r="A7" s="16" t="s">
        <v>175</v>
      </c>
      <c r="B7" s="17" t="s">
        <v>25</v>
      </c>
      <c r="C7" s="18"/>
      <c r="D7" s="23"/>
      <c r="E7" s="4"/>
      <c r="F7" s="22"/>
      <c r="G7" s="56"/>
      <c r="H7" s="56"/>
      <c r="I7" s="54"/>
    </row>
    <row r="8" spans="1:9" ht="33" x14ac:dyDescent="0.25">
      <c r="A8" s="4">
        <v>1</v>
      </c>
      <c r="B8" s="20" t="s">
        <v>104</v>
      </c>
      <c r="C8" s="27">
        <v>3</v>
      </c>
      <c r="D8" s="23">
        <v>350000</v>
      </c>
      <c r="E8" s="5">
        <v>1.1000000000000001</v>
      </c>
      <c r="F8" s="22">
        <f t="shared" ref="F8:F30" si="0">D8*E8</f>
        <v>385000.00000000006</v>
      </c>
      <c r="G8" s="56"/>
      <c r="H8" s="56"/>
      <c r="I8" s="54"/>
    </row>
    <row r="9" spans="1:9" ht="33" x14ac:dyDescent="0.25">
      <c r="A9" s="4">
        <v>2</v>
      </c>
      <c r="B9" s="20" t="s">
        <v>105</v>
      </c>
      <c r="C9" s="27">
        <v>2</v>
      </c>
      <c r="D9" s="23">
        <v>400000</v>
      </c>
      <c r="E9" s="5">
        <v>1.2</v>
      </c>
      <c r="F9" s="22">
        <f t="shared" si="0"/>
        <v>480000</v>
      </c>
      <c r="G9" s="56"/>
      <c r="H9" s="56"/>
      <c r="I9" s="54"/>
    </row>
    <row r="10" spans="1:9" ht="33" x14ac:dyDescent="0.25">
      <c r="A10" s="4">
        <v>3</v>
      </c>
      <c r="B10" s="20" t="s">
        <v>106</v>
      </c>
      <c r="C10" s="27">
        <v>3</v>
      </c>
      <c r="D10" s="23">
        <v>350000</v>
      </c>
      <c r="E10" s="5">
        <v>1.2</v>
      </c>
      <c r="F10" s="22">
        <f t="shared" si="0"/>
        <v>420000</v>
      </c>
      <c r="G10" s="56"/>
      <c r="H10" s="56"/>
      <c r="I10" s="54"/>
    </row>
    <row r="11" spans="1:9" ht="33" x14ac:dyDescent="0.25">
      <c r="A11" s="4">
        <v>4</v>
      </c>
      <c r="B11" s="20" t="s">
        <v>107</v>
      </c>
      <c r="C11" s="27">
        <v>1</v>
      </c>
      <c r="D11" s="23">
        <v>450000</v>
      </c>
      <c r="E11" s="5">
        <v>1.3</v>
      </c>
      <c r="F11" s="22">
        <f t="shared" si="0"/>
        <v>585000</v>
      </c>
      <c r="G11" s="56"/>
      <c r="H11" s="56"/>
      <c r="I11" s="54"/>
    </row>
    <row r="12" spans="1:9" ht="33" x14ac:dyDescent="0.25">
      <c r="A12" s="4">
        <v>5</v>
      </c>
      <c r="B12" s="20" t="s">
        <v>108</v>
      </c>
      <c r="C12" s="27">
        <v>3</v>
      </c>
      <c r="D12" s="23">
        <v>350000</v>
      </c>
      <c r="E12" s="5">
        <v>1.1000000000000001</v>
      </c>
      <c r="F12" s="22">
        <f t="shared" si="0"/>
        <v>385000.00000000006</v>
      </c>
      <c r="G12" s="56"/>
      <c r="H12" s="56"/>
      <c r="I12" s="54"/>
    </row>
    <row r="13" spans="1:9" ht="33" x14ac:dyDescent="0.25">
      <c r="A13" s="4">
        <v>6</v>
      </c>
      <c r="B13" s="20" t="s">
        <v>109</v>
      </c>
      <c r="C13" s="27">
        <v>4</v>
      </c>
      <c r="D13" s="23">
        <v>270000</v>
      </c>
      <c r="E13" s="5">
        <v>1</v>
      </c>
      <c r="F13" s="22">
        <f t="shared" si="0"/>
        <v>270000</v>
      </c>
      <c r="G13" s="56"/>
      <c r="H13" s="56"/>
      <c r="I13" s="54"/>
    </row>
    <row r="14" spans="1:9" ht="33" x14ac:dyDescent="0.25">
      <c r="A14" s="4">
        <v>7</v>
      </c>
      <c r="B14" s="20" t="s">
        <v>110</v>
      </c>
      <c r="C14" s="27">
        <v>5</v>
      </c>
      <c r="D14" s="23">
        <v>250000</v>
      </c>
      <c r="E14" s="5">
        <v>1</v>
      </c>
      <c r="F14" s="22">
        <f t="shared" si="0"/>
        <v>250000</v>
      </c>
      <c r="G14" s="56"/>
      <c r="H14" s="56"/>
      <c r="I14" s="54"/>
    </row>
    <row r="15" spans="1:9" ht="49.5" x14ac:dyDescent="0.25">
      <c r="A15" s="4">
        <v>8</v>
      </c>
      <c r="B15" s="20" t="s">
        <v>111</v>
      </c>
      <c r="C15" s="27">
        <v>6</v>
      </c>
      <c r="D15" s="23">
        <v>200000</v>
      </c>
      <c r="E15" s="5">
        <v>1</v>
      </c>
      <c r="F15" s="22">
        <f t="shared" si="0"/>
        <v>200000</v>
      </c>
      <c r="G15" s="56"/>
      <c r="H15" s="56"/>
      <c r="I15" s="54"/>
    </row>
    <row r="16" spans="1:9" ht="49.5" x14ac:dyDescent="0.25">
      <c r="A16" s="4">
        <v>9</v>
      </c>
      <c r="B16" s="20" t="s">
        <v>112</v>
      </c>
      <c r="C16" s="27">
        <v>3</v>
      </c>
      <c r="D16" s="23">
        <v>350000</v>
      </c>
      <c r="E16" s="5">
        <v>1.1000000000000001</v>
      </c>
      <c r="F16" s="22">
        <f t="shared" si="0"/>
        <v>385000.00000000006</v>
      </c>
      <c r="G16" s="56"/>
      <c r="H16" s="56"/>
      <c r="I16" s="54"/>
    </row>
    <row r="17" spans="1:9" ht="33" x14ac:dyDescent="0.25">
      <c r="A17" s="4">
        <v>10</v>
      </c>
      <c r="B17" s="20" t="s">
        <v>113</v>
      </c>
      <c r="C17" s="27">
        <v>6</v>
      </c>
      <c r="D17" s="23">
        <v>200000</v>
      </c>
      <c r="E17" s="5">
        <v>1</v>
      </c>
      <c r="F17" s="22">
        <f t="shared" si="0"/>
        <v>200000</v>
      </c>
      <c r="G17" s="56"/>
      <c r="H17" s="56"/>
      <c r="I17" s="54"/>
    </row>
    <row r="18" spans="1:9" ht="33" x14ac:dyDescent="0.25">
      <c r="A18" s="4">
        <v>11</v>
      </c>
      <c r="B18" s="20" t="s">
        <v>114</v>
      </c>
      <c r="C18" s="27"/>
      <c r="D18" s="23">
        <v>180000</v>
      </c>
      <c r="E18" s="5">
        <v>1</v>
      </c>
      <c r="F18" s="22">
        <f t="shared" si="0"/>
        <v>180000</v>
      </c>
      <c r="G18" s="56"/>
      <c r="H18" s="56"/>
      <c r="I18" s="54"/>
    </row>
    <row r="19" spans="1:9" x14ac:dyDescent="0.25">
      <c r="A19" s="16" t="s">
        <v>176</v>
      </c>
      <c r="B19" s="17" t="s">
        <v>9</v>
      </c>
      <c r="C19" s="27"/>
      <c r="D19" s="23"/>
      <c r="E19" s="4"/>
      <c r="F19" s="22"/>
      <c r="G19" s="56"/>
      <c r="H19" s="56"/>
      <c r="I19" s="54"/>
    </row>
    <row r="20" spans="1:9" x14ac:dyDescent="0.25">
      <c r="A20" s="16">
        <v>1</v>
      </c>
      <c r="B20" s="20" t="s">
        <v>115</v>
      </c>
      <c r="C20" s="27">
        <v>2</v>
      </c>
      <c r="D20" s="23">
        <v>350000</v>
      </c>
      <c r="E20" s="5">
        <v>1</v>
      </c>
      <c r="F20" s="22">
        <f t="shared" si="0"/>
        <v>350000</v>
      </c>
      <c r="G20" s="56"/>
      <c r="H20" s="56"/>
      <c r="I20" s="54"/>
    </row>
    <row r="21" spans="1:9" x14ac:dyDescent="0.25">
      <c r="A21" s="16">
        <v>2</v>
      </c>
      <c r="B21" s="20" t="s">
        <v>116</v>
      </c>
      <c r="C21" s="27">
        <v>1</v>
      </c>
      <c r="D21" s="23">
        <v>400000</v>
      </c>
      <c r="E21" s="5">
        <v>1.3</v>
      </c>
      <c r="F21" s="22">
        <f t="shared" si="0"/>
        <v>520000</v>
      </c>
      <c r="G21" s="56"/>
      <c r="H21" s="56"/>
      <c r="I21" s="54"/>
    </row>
    <row r="22" spans="1:9" x14ac:dyDescent="0.25">
      <c r="A22" s="16" t="s">
        <v>177</v>
      </c>
      <c r="B22" s="17" t="s">
        <v>15</v>
      </c>
      <c r="C22" s="27"/>
      <c r="D22" s="29"/>
      <c r="E22" s="4"/>
      <c r="F22" s="22"/>
      <c r="G22" s="56"/>
      <c r="H22" s="56"/>
      <c r="I22" s="54"/>
    </row>
    <row r="23" spans="1:9" x14ac:dyDescent="0.25">
      <c r="A23" s="4">
        <v>1</v>
      </c>
      <c r="B23" s="20" t="s">
        <v>117</v>
      </c>
      <c r="C23" s="27" t="s">
        <v>311</v>
      </c>
      <c r="D23" s="23">
        <v>170000</v>
      </c>
      <c r="E23" s="5">
        <v>1.1000000000000001</v>
      </c>
      <c r="F23" s="22">
        <f t="shared" si="0"/>
        <v>187000.00000000003</v>
      </c>
      <c r="G23" s="56"/>
      <c r="H23" s="56"/>
      <c r="I23" s="54"/>
    </row>
    <row r="24" spans="1:9" ht="33" x14ac:dyDescent="0.25">
      <c r="A24" s="4">
        <v>2</v>
      </c>
      <c r="B24" s="20" t="s">
        <v>118</v>
      </c>
      <c r="C24" s="27" t="s">
        <v>311</v>
      </c>
      <c r="D24" s="23">
        <v>170000</v>
      </c>
      <c r="E24" s="5">
        <v>1.1000000000000001</v>
      </c>
      <c r="F24" s="22">
        <f t="shared" si="0"/>
        <v>187000.00000000003</v>
      </c>
      <c r="G24" s="56"/>
      <c r="H24" s="56"/>
      <c r="I24" s="54"/>
    </row>
    <row r="25" spans="1:9" x14ac:dyDescent="0.25">
      <c r="A25" s="4">
        <v>3</v>
      </c>
      <c r="B25" s="20" t="s">
        <v>119</v>
      </c>
      <c r="C25" s="27" t="s">
        <v>311</v>
      </c>
      <c r="D25" s="23">
        <v>110000</v>
      </c>
      <c r="E25" s="5">
        <v>1.1000000000000001</v>
      </c>
      <c r="F25" s="22">
        <f t="shared" si="0"/>
        <v>121000.00000000001</v>
      </c>
      <c r="G25" s="56"/>
      <c r="H25" s="56"/>
      <c r="I25" s="54"/>
    </row>
    <row r="26" spans="1:9" x14ac:dyDescent="0.25">
      <c r="A26" s="4">
        <v>4</v>
      </c>
      <c r="B26" s="20" t="s">
        <v>244</v>
      </c>
      <c r="C26" s="27" t="s">
        <v>311</v>
      </c>
      <c r="D26" s="23">
        <v>90000</v>
      </c>
      <c r="E26" s="5">
        <v>1.1000000000000001</v>
      </c>
      <c r="F26" s="22">
        <f t="shared" si="0"/>
        <v>99000.000000000015</v>
      </c>
      <c r="G26" s="56"/>
      <c r="H26" s="56"/>
      <c r="I26" s="54"/>
    </row>
    <row r="27" spans="1:9" x14ac:dyDescent="0.25">
      <c r="A27" s="4">
        <v>5</v>
      </c>
      <c r="B27" s="20" t="s">
        <v>120</v>
      </c>
      <c r="C27" s="27" t="s">
        <v>311</v>
      </c>
      <c r="D27" s="23">
        <v>80000</v>
      </c>
      <c r="E27" s="5">
        <v>1</v>
      </c>
      <c r="F27" s="22">
        <f t="shared" si="0"/>
        <v>80000</v>
      </c>
      <c r="G27" s="56"/>
      <c r="H27" s="56"/>
      <c r="I27" s="54"/>
    </row>
    <row r="28" spans="1:9" x14ac:dyDescent="0.25">
      <c r="A28" s="4">
        <v>6</v>
      </c>
      <c r="B28" s="20" t="s">
        <v>100</v>
      </c>
      <c r="C28" s="27" t="s">
        <v>311</v>
      </c>
      <c r="D28" s="23">
        <v>70000</v>
      </c>
      <c r="E28" s="5">
        <v>1</v>
      </c>
      <c r="F28" s="22">
        <f t="shared" si="0"/>
        <v>70000</v>
      </c>
      <c r="G28" s="56"/>
      <c r="H28" s="56"/>
      <c r="I28" s="54"/>
    </row>
    <row r="29" spans="1:9" x14ac:dyDescent="0.25">
      <c r="A29" s="16" t="s">
        <v>178</v>
      </c>
      <c r="B29" s="17" t="s">
        <v>121</v>
      </c>
      <c r="C29" s="27"/>
      <c r="D29" s="29"/>
      <c r="E29" s="4"/>
      <c r="F29" s="22"/>
      <c r="G29" s="56"/>
      <c r="H29" s="56"/>
      <c r="I29" s="54"/>
    </row>
    <row r="30" spans="1:9" x14ac:dyDescent="0.25">
      <c r="A30" s="4">
        <v>1</v>
      </c>
      <c r="B30" s="20" t="s">
        <v>122</v>
      </c>
      <c r="C30" s="27">
        <v>1</v>
      </c>
      <c r="D30" s="23">
        <v>150000</v>
      </c>
      <c r="E30" s="5">
        <v>1</v>
      </c>
      <c r="F30" s="22">
        <f t="shared" si="0"/>
        <v>150000</v>
      </c>
      <c r="G30" s="56"/>
      <c r="H30" s="56"/>
      <c r="I30" s="54"/>
    </row>
  </sheetData>
  <mergeCells count="9">
    <mergeCell ref="F3:F4"/>
    <mergeCell ref="G3:I3"/>
    <mergeCell ref="B1:D1"/>
    <mergeCell ref="C2:D2"/>
    <mergeCell ref="A3:A4"/>
    <mergeCell ref="B3:B4"/>
    <mergeCell ref="C3:C4"/>
    <mergeCell ref="D3:D4"/>
    <mergeCell ref="E3:E4"/>
  </mergeCells>
  <pageMargins left="0.55000000000000004" right="0.2" top="0.5" bottom="0.5" header="0.5" footer="0.25"/>
  <pageSetup paperSize="9" firstPageNumber="54" orientation="portrait"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G9" sqref="G9"/>
    </sheetView>
  </sheetViews>
  <sheetFormatPr defaultRowHeight="16.5" x14ac:dyDescent="0.25"/>
  <cols>
    <col min="1" max="1" width="4.140625" style="2" bestFit="1" customWidth="1"/>
    <col min="2" max="2" width="46.7109375" style="8" customWidth="1"/>
    <col min="3" max="3" width="6.28515625" style="11" customWidth="1"/>
    <col min="4" max="4" width="12.42578125" style="13" customWidth="1"/>
    <col min="5" max="5" width="8" style="2" customWidth="1"/>
    <col min="6" max="6" width="14" style="13" customWidth="1"/>
    <col min="7" max="8" width="13.7109375" style="55" customWidth="1"/>
    <col min="9" max="9" width="9.140625" style="53"/>
    <col min="10" max="16384" width="9.140625" style="8"/>
  </cols>
  <sheetData>
    <row r="1" spans="1:9" x14ac:dyDescent="0.25">
      <c r="A1" s="3" t="s">
        <v>319</v>
      </c>
      <c r="B1" s="322" t="s">
        <v>356</v>
      </c>
      <c r="C1" s="322"/>
      <c r="D1" s="322"/>
    </row>
    <row r="2" spans="1:9" x14ac:dyDescent="0.25">
      <c r="C2" s="323"/>
      <c r="D2" s="323"/>
    </row>
    <row r="3" spans="1:9" s="43" customFormat="1" x14ac:dyDescent="0.25">
      <c r="A3" s="318" t="s">
        <v>310</v>
      </c>
      <c r="B3" s="318" t="s">
        <v>320</v>
      </c>
      <c r="C3" s="318" t="s">
        <v>0</v>
      </c>
      <c r="D3" s="318" t="s">
        <v>359</v>
      </c>
      <c r="E3" s="318" t="s">
        <v>360</v>
      </c>
      <c r="F3" s="318" t="s">
        <v>361</v>
      </c>
      <c r="G3" s="319" t="s">
        <v>386</v>
      </c>
      <c r="H3" s="319"/>
      <c r="I3" s="319"/>
    </row>
    <row r="4" spans="1:9" s="6" customFormat="1" ht="66" x14ac:dyDescent="0.25">
      <c r="A4" s="318"/>
      <c r="B4" s="318"/>
      <c r="C4" s="318"/>
      <c r="D4" s="318"/>
      <c r="E4" s="318"/>
      <c r="F4" s="318"/>
      <c r="G4" s="47" t="s">
        <v>383</v>
      </c>
      <c r="H4" s="47" t="s">
        <v>384</v>
      </c>
      <c r="I4" s="48" t="s">
        <v>385</v>
      </c>
    </row>
    <row r="5" spans="1:9" s="42" customFormat="1" ht="12.75" x14ac:dyDescent="0.25">
      <c r="A5" s="41" t="s">
        <v>175</v>
      </c>
      <c r="B5" s="41" t="s">
        <v>176</v>
      </c>
      <c r="C5" s="41" t="s">
        <v>177</v>
      </c>
      <c r="D5" s="41">
        <v>1</v>
      </c>
      <c r="E5" s="41">
        <v>2</v>
      </c>
      <c r="F5" s="41" t="s">
        <v>362</v>
      </c>
      <c r="G5" s="49">
        <v>4</v>
      </c>
      <c r="H5" s="49">
        <v>5</v>
      </c>
      <c r="I5" s="49">
        <v>6</v>
      </c>
    </row>
    <row r="6" spans="1:9" x14ac:dyDescent="0.25">
      <c r="A6" s="16" t="s">
        <v>372</v>
      </c>
      <c r="B6" s="17" t="s">
        <v>97</v>
      </c>
      <c r="C6" s="18"/>
      <c r="D6" s="29"/>
      <c r="E6" s="5"/>
      <c r="F6" s="22"/>
      <c r="G6" s="56"/>
      <c r="H6" s="56"/>
      <c r="I6" s="54"/>
    </row>
    <row r="7" spans="1:9" x14ac:dyDescent="0.25">
      <c r="A7" s="16" t="s">
        <v>175</v>
      </c>
      <c r="B7" s="17" t="s">
        <v>25</v>
      </c>
      <c r="C7" s="18"/>
      <c r="D7" s="29"/>
      <c r="E7" s="5"/>
      <c r="F7" s="22"/>
      <c r="G7" s="56"/>
      <c r="H7" s="56"/>
      <c r="I7" s="54"/>
    </row>
    <row r="8" spans="1:9" ht="33" x14ac:dyDescent="0.25">
      <c r="A8" s="4">
        <v>1</v>
      </c>
      <c r="B8" s="20" t="s">
        <v>236</v>
      </c>
      <c r="C8" s="27">
        <v>2</v>
      </c>
      <c r="D8" s="23">
        <v>640000</v>
      </c>
      <c r="E8" s="5">
        <v>1.1000000000000001</v>
      </c>
      <c r="F8" s="22">
        <f t="shared" ref="F8:F20" si="0">D8*E8</f>
        <v>704000</v>
      </c>
      <c r="G8" s="56"/>
      <c r="H8" s="56"/>
      <c r="I8" s="54"/>
    </row>
    <row r="9" spans="1:9" ht="49.5" x14ac:dyDescent="0.25">
      <c r="A9" s="4">
        <v>2</v>
      </c>
      <c r="B9" s="20" t="s">
        <v>237</v>
      </c>
      <c r="C9" s="27">
        <v>4</v>
      </c>
      <c r="D9" s="23">
        <v>500000</v>
      </c>
      <c r="E9" s="5">
        <v>1.1000000000000001</v>
      </c>
      <c r="F9" s="22">
        <f t="shared" si="0"/>
        <v>550000</v>
      </c>
      <c r="G9" s="56"/>
      <c r="H9" s="56"/>
      <c r="I9" s="54"/>
    </row>
    <row r="10" spans="1:9" ht="33" x14ac:dyDescent="0.25">
      <c r="A10" s="4">
        <v>3</v>
      </c>
      <c r="B10" s="20" t="s">
        <v>238</v>
      </c>
      <c r="C10" s="27">
        <v>4</v>
      </c>
      <c r="D10" s="23">
        <v>500000</v>
      </c>
      <c r="E10" s="5">
        <v>1.1000000000000001</v>
      </c>
      <c r="F10" s="22">
        <f t="shared" si="0"/>
        <v>550000</v>
      </c>
      <c r="G10" s="56"/>
      <c r="H10" s="56"/>
      <c r="I10" s="54"/>
    </row>
    <row r="11" spans="1:9" ht="49.5" x14ac:dyDescent="0.25">
      <c r="A11" s="4">
        <v>4</v>
      </c>
      <c r="B11" s="20" t="s">
        <v>266</v>
      </c>
      <c r="C11" s="27">
        <v>1</v>
      </c>
      <c r="D11" s="23">
        <v>750000</v>
      </c>
      <c r="E11" s="5">
        <v>1.2</v>
      </c>
      <c r="F11" s="22">
        <f t="shared" si="0"/>
        <v>900000</v>
      </c>
      <c r="G11" s="56"/>
      <c r="H11" s="56"/>
      <c r="I11" s="54"/>
    </row>
    <row r="12" spans="1:9" ht="49.5" x14ac:dyDescent="0.25">
      <c r="A12" s="4">
        <v>5</v>
      </c>
      <c r="B12" s="20" t="s">
        <v>267</v>
      </c>
      <c r="C12" s="27">
        <v>4</v>
      </c>
      <c r="D12" s="23">
        <v>500000</v>
      </c>
      <c r="E12" s="5">
        <v>1.1000000000000001</v>
      </c>
      <c r="F12" s="22">
        <f t="shared" si="0"/>
        <v>550000</v>
      </c>
      <c r="G12" s="56"/>
      <c r="H12" s="56"/>
      <c r="I12" s="54"/>
    </row>
    <row r="13" spans="1:9" ht="66" x14ac:dyDescent="0.25">
      <c r="A13" s="4">
        <v>6</v>
      </c>
      <c r="B13" s="20" t="s">
        <v>340</v>
      </c>
      <c r="C13" s="27">
        <v>3</v>
      </c>
      <c r="D13" s="23">
        <v>600000</v>
      </c>
      <c r="E13" s="5">
        <v>1.2</v>
      </c>
      <c r="F13" s="22">
        <f t="shared" si="0"/>
        <v>720000</v>
      </c>
      <c r="G13" s="56"/>
      <c r="H13" s="56"/>
      <c r="I13" s="54"/>
    </row>
    <row r="14" spans="1:9" ht="33" x14ac:dyDescent="0.25">
      <c r="A14" s="4">
        <v>7</v>
      </c>
      <c r="B14" s="20" t="s">
        <v>268</v>
      </c>
      <c r="C14" s="27">
        <v>5</v>
      </c>
      <c r="D14" s="23">
        <v>380000</v>
      </c>
      <c r="E14" s="5">
        <v>1.1000000000000001</v>
      </c>
      <c r="F14" s="22">
        <f t="shared" si="0"/>
        <v>418000.00000000006</v>
      </c>
      <c r="G14" s="56"/>
      <c r="H14" s="56"/>
      <c r="I14" s="54"/>
    </row>
    <row r="15" spans="1:9" x14ac:dyDescent="0.25">
      <c r="A15" s="16" t="s">
        <v>176</v>
      </c>
      <c r="B15" s="17" t="s">
        <v>98</v>
      </c>
      <c r="C15" s="27"/>
      <c r="D15" s="29"/>
      <c r="E15" s="4"/>
      <c r="F15" s="22"/>
      <c r="G15" s="56"/>
      <c r="H15" s="56"/>
      <c r="I15" s="54"/>
    </row>
    <row r="16" spans="1:9" ht="33" x14ac:dyDescent="0.25">
      <c r="A16" s="4">
        <v>1</v>
      </c>
      <c r="B16" s="20" t="s">
        <v>269</v>
      </c>
      <c r="C16" s="27">
        <v>2</v>
      </c>
      <c r="D16" s="23">
        <v>450000</v>
      </c>
      <c r="E16" s="5">
        <v>1</v>
      </c>
      <c r="F16" s="22">
        <f t="shared" si="0"/>
        <v>450000</v>
      </c>
      <c r="G16" s="56"/>
      <c r="H16" s="56"/>
      <c r="I16" s="54"/>
    </row>
    <row r="17" spans="1:9" ht="33" x14ac:dyDescent="0.25">
      <c r="A17" s="4">
        <v>2</v>
      </c>
      <c r="B17" s="20" t="s">
        <v>270</v>
      </c>
      <c r="C17" s="27">
        <v>1</v>
      </c>
      <c r="D17" s="23">
        <v>550000</v>
      </c>
      <c r="E17" s="5">
        <v>1</v>
      </c>
      <c r="F17" s="22">
        <f t="shared" si="0"/>
        <v>550000</v>
      </c>
      <c r="G17" s="56"/>
      <c r="H17" s="56"/>
      <c r="I17" s="54"/>
    </row>
    <row r="18" spans="1:9" x14ac:dyDescent="0.25">
      <c r="A18" s="16" t="s">
        <v>177</v>
      </c>
      <c r="B18" s="17" t="s">
        <v>363</v>
      </c>
      <c r="C18" s="27"/>
      <c r="D18" s="29"/>
      <c r="E18" s="5"/>
      <c r="F18" s="22"/>
      <c r="G18" s="56"/>
      <c r="H18" s="56"/>
      <c r="I18" s="54"/>
    </row>
    <row r="19" spans="1:9" x14ac:dyDescent="0.25">
      <c r="A19" s="4">
        <v>1</v>
      </c>
      <c r="B19" s="20" t="s">
        <v>95</v>
      </c>
      <c r="C19" s="27" t="s">
        <v>311</v>
      </c>
      <c r="D19" s="23">
        <v>120000</v>
      </c>
      <c r="E19" s="5">
        <v>1</v>
      </c>
      <c r="F19" s="22">
        <f t="shared" si="0"/>
        <v>120000</v>
      </c>
      <c r="G19" s="56"/>
      <c r="H19" s="56"/>
      <c r="I19" s="54"/>
    </row>
    <row r="20" spans="1:9" x14ac:dyDescent="0.25">
      <c r="A20" s="4">
        <v>2</v>
      </c>
      <c r="B20" s="20" t="s">
        <v>244</v>
      </c>
      <c r="C20" s="27" t="s">
        <v>311</v>
      </c>
      <c r="D20" s="23">
        <v>100000</v>
      </c>
      <c r="E20" s="5">
        <v>1</v>
      </c>
      <c r="F20" s="22">
        <f t="shared" si="0"/>
        <v>100000</v>
      </c>
      <c r="G20" s="56"/>
      <c r="H20" s="56"/>
      <c r="I20" s="54"/>
    </row>
    <row r="21" spans="1:9" x14ac:dyDescent="0.25">
      <c r="A21" s="4">
        <v>3</v>
      </c>
      <c r="B21" s="20" t="s">
        <v>99</v>
      </c>
      <c r="C21" s="27" t="s">
        <v>311</v>
      </c>
      <c r="D21" s="23">
        <v>90000</v>
      </c>
      <c r="E21" s="5">
        <v>1</v>
      </c>
      <c r="F21" s="22">
        <f t="shared" ref="F21:F24" si="1">D21*E21</f>
        <v>90000</v>
      </c>
      <c r="G21" s="56"/>
      <c r="H21" s="56"/>
      <c r="I21" s="54"/>
    </row>
    <row r="22" spans="1:9" x14ac:dyDescent="0.25">
      <c r="A22" s="4">
        <v>4</v>
      </c>
      <c r="B22" s="20" t="s">
        <v>100</v>
      </c>
      <c r="C22" s="27" t="s">
        <v>311</v>
      </c>
      <c r="D22" s="23">
        <v>70000</v>
      </c>
      <c r="E22" s="5">
        <v>1</v>
      </c>
      <c r="F22" s="22">
        <f t="shared" si="1"/>
        <v>70000</v>
      </c>
      <c r="G22" s="56"/>
      <c r="H22" s="56"/>
      <c r="I22" s="54"/>
    </row>
    <row r="23" spans="1:9" ht="33" x14ac:dyDescent="0.25">
      <c r="A23" s="16" t="s">
        <v>178</v>
      </c>
      <c r="B23" s="17" t="s">
        <v>101</v>
      </c>
      <c r="C23" s="27"/>
      <c r="D23" s="29"/>
      <c r="E23" s="4"/>
      <c r="F23" s="22"/>
      <c r="G23" s="56"/>
      <c r="H23" s="56"/>
      <c r="I23" s="54"/>
    </row>
    <row r="24" spans="1:9" x14ac:dyDescent="0.25">
      <c r="A24" s="4">
        <v>1</v>
      </c>
      <c r="B24" s="20" t="s">
        <v>102</v>
      </c>
      <c r="C24" s="27">
        <v>1</v>
      </c>
      <c r="D24" s="23">
        <v>250000</v>
      </c>
      <c r="E24" s="5">
        <v>1</v>
      </c>
      <c r="F24" s="22">
        <f t="shared" si="1"/>
        <v>250000</v>
      </c>
      <c r="G24" s="56"/>
      <c r="H24" s="56"/>
      <c r="I24" s="54"/>
    </row>
  </sheetData>
  <mergeCells count="9">
    <mergeCell ref="F3:F4"/>
    <mergeCell ref="G3:I3"/>
    <mergeCell ref="B1:D1"/>
    <mergeCell ref="C2:D2"/>
    <mergeCell ref="A3:A4"/>
    <mergeCell ref="B3:B4"/>
    <mergeCell ref="C3:C4"/>
    <mergeCell ref="D3:D4"/>
    <mergeCell ref="E3:E4"/>
  </mergeCells>
  <pageMargins left="0.55000000000000004" right="0.2" top="0.5" bottom="0.5" header="0.5" footer="0.25"/>
  <pageSetup paperSize="9" firstPageNumber="54" orientation="portrait"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G8" sqref="G8"/>
    </sheetView>
  </sheetViews>
  <sheetFormatPr defaultRowHeight="16.5" x14ac:dyDescent="0.25"/>
  <cols>
    <col min="1" max="1" width="4.140625" style="2" bestFit="1" customWidth="1"/>
    <col min="2" max="2" width="46.7109375" style="8" customWidth="1"/>
    <col min="3" max="3" width="6.28515625" style="11" customWidth="1"/>
    <col min="4" max="4" width="12.42578125" style="13" customWidth="1"/>
    <col min="5" max="5" width="8" style="2" customWidth="1"/>
    <col min="6" max="6" width="14" style="13" customWidth="1"/>
    <col min="7" max="8" width="13.7109375" style="55" customWidth="1"/>
    <col min="9" max="9" width="9.140625" style="53"/>
    <col min="10" max="16384" width="9.140625" style="8"/>
  </cols>
  <sheetData>
    <row r="1" spans="1:9" x14ac:dyDescent="0.25">
      <c r="A1" s="3" t="s">
        <v>319</v>
      </c>
      <c r="B1" s="322" t="s">
        <v>356</v>
      </c>
      <c r="C1" s="322"/>
      <c r="D1" s="322"/>
    </row>
    <row r="2" spans="1:9" x14ac:dyDescent="0.25">
      <c r="C2" s="323"/>
      <c r="D2" s="323"/>
    </row>
    <row r="3" spans="1:9" s="43" customFormat="1" x14ac:dyDescent="0.25">
      <c r="A3" s="318" t="s">
        <v>310</v>
      </c>
      <c r="B3" s="318" t="s">
        <v>320</v>
      </c>
      <c r="C3" s="318" t="s">
        <v>0</v>
      </c>
      <c r="D3" s="318" t="s">
        <v>359</v>
      </c>
      <c r="E3" s="318" t="s">
        <v>360</v>
      </c>
      <c r="F3" s="318" t="s">
        <v>361</v>
      </c>
      <c r="G3" s="319" t="s">
        <v>386</v>
      </c>
      <c r="H3" s="319"/>
      <c r="I3" s="319"/>
    </row>
    <row r="4" spans="1:9" s="6" customFormat="1" ht="66" x14ac:dyDescent="0.25">
      <c r="A4" s="318"/>
      <c r="B4" s="318"/>
      <c r="C4" s="318"/>
      <c r="D4" s="318"/>
      <c r="E4" s="318"/>
      <c r="F4" s="318"/>
      <c r="G4" s="47" t="s">
        <v>383</v>
      </c>
      <c r="H4" s="47" t="s">
        <v>384</v>
      </c>
      <c r="I4" s="48" t="s">
        <v>385</v>
      </c>
    </row>
    <row r="5" spans="1:9" s="42" customFormat="1" ht="12.75" x14ac:dyDescent="0.25">
      <c r="A5" s="41" t="s">
        <v>175</v>
      </c>
      <c r="B5" s="41" t="s">
        <v>176</v>
      </c>
      <c r="C5" s="41" t="s">
        <v>177</v>
      </c>
      <c r="D5" s="41">
        <v>1</v>
      </c>
      <c r="E5" s="41">
        <v>2</v>
      </c>
      <c r="F5" s="41" t="s">
        <v>362</v>
      </c>
      <c r="G5" s="49">
        <v>4</v>
      </c>
      <c r="H5" s="49">
        <v>5</v>
      </c>
      <c r="I5" s="49">
        <v>6</v>
      </c>
    </row>
    <row r="6" spans="1:9" x14ac:dyDescent="0.25">
      <c r="A6" s="16" t="s">
        <v>365</v>
      </c>
      <c r="B6" s="17" t="s">
        <v>24</v>
      </c>
      <c r="C6" s="18"/>
      <c r="D6" s="29"/>
      <c r="E6" s="4"/>
      <c r="F6" s="22"/>
      <c r="G6" s="56"/>
      <c r="H6" s="56"/>
      <c r="I6" s="54"/>
    </row>
    <row r="7" spans="1:9" s="1" customFormat="1" x14ac:dyDescent="0.25">
      <c r="A7" s="16" t="s">
        <v>175</v>
      </c>
      <c r="B7" s="17" t="s">
        <v>25</v>
      </c>
      <c r="C7" s="18"/>
      <c r="D7" s="29"/>
      <c r="E7" s="16"/>
      <c r="F7" s="22"/>
      <c r="G7" s="46"/>
      <c r="H7" s="46"/>
      <c r="I7" s="57"/>
    </row>
    <row r="8" spans="1:9" ht="33" x14ac:dyDescent="0.25">
      <c r="A8" s="4">
        <v>1</v>
      </c>
      <c r="B8" s="20" t="s">
        <v>26</v>
      </c>
      <c r="C8" s="27">
        <v>1</v>
      </c>
      <c r="D8" s="23">
        <v>1500000</v>
      </c>
      <c r="E8" s="5">
        <v>1.2</v>
      </c>
      <c r="F8" s="22">
        <f t="shared" ref="F8:F23" si="0">D8*E8</f>
        <v>1800000</v>
      </c>
      <c r="G8" s="56"/>
      <c r="H8" s="56"/>
      <c r="I8" s="54"/>
    </row>
    <row r="9" spans="1:9" ht="33" x14ac:dyDescent="0.25">
      <c r="A9" s="4">
        <v>2</v>
      </c>
      <c r="B9" s="20" t="s">
        <v>242</v>
      </c>
      <c r="C9" s="27">
        <v>3</v>
      </c>
      <c r="D9" s="23">
        <v>1000000</v>
      </c>
      <c r="E9" s="5">
        <v>1.2</v>
      </c>
      <c r="F9" s="22">
        <f t="shared" si="0"/>
        <v>1200000</v>
      </c>
      <c r="G9" s="56"/>
      <c r="H9" s="56"/>
      <c r="I9" s="54"/>
    </row>
    <row r="10" spans="1:9" ht="49.5" x14ac:dyDescent="0.25">
      <c r="A10" s="4">
        <v>3</v>
      </c>
      <c r="B10" s="20" t="s">
        <v>27</v>
      </c>
      <c r="C10" s="27">
        <v>2</v>
      </c>
      <c r="D10" s="23">
        <v>1400000</v>
      </c>
      <c r="E10" s="5">
        <v>1.2</v>
      </c>
      <c r="F10" s="22">
        <f t="shared" si="0"/>
        <v>1680000</v>
      </c>
      <c r="G10" s="56"/>
      <c r="H10" s="56"/>
      <c r="I10" s="54"/>
    </row>
    <row r="11" spans="1:9" ht="33" x14ac:dyDescent="0.25">
      <c r="A11" s="4">
        <v>4</v>
      </c>
      <c r="B11" s="20" t="s">
        <v>254</v>
      </c>
      <c r="C11" s="27">
        <v>4</v>
      </c>
      <c r="D11" s="23">
        <v>750000</v>
      </c>
      <c r="E11" s="5">
        <v>1.2</v>
      </c>
      <c r="F11" s="22">
        <f t="shared" si="0"/>
        <v>900000</v>
      </c>
      <c r="G11" s="56"/>
      <c r="H11" s="56"/>
      <c r="I11" s="54"/>
    </row>
    <row r="12" spans="1:9" x14ac:dyDescent="0.25">
      <c r="A12" s="4">
        <v>5</v>
      </c>
      <c r="B12" s="20" t="s">
        <v>28</v>
      </c>
      <c r="C12" s="27">
        <v>5</v>
      </c>
      <c r="D12" s="23">
        <v>650000</v>
      </c>
      <c r="E12" s="5">
        <v>1.2</v>
      </c>
      <c r="F12" s="22">
        <f t="shared" si="0"/>
        <v>780000</v>
      </c>
      <c r="G12" s="56"/>
      <c r="H12" s="56"/>
      <c r="I12" s="54"/>
    </row>
    <row r="13" spans="1:9" x14ac:dyDescent="0.25">
      <c r="A13" s="16" t="s">
        <v>176</v>
      </c>
      <c r="B13" s="17" t="s">
        <v>9</v>
      </c>
      <c r="C13" s="27"/>
      <c r="D13" s="23"/>
      <c r="E13" s="5"/>
      <c r="F13" s="22"/>
      <c r="G13" s="56"/>
      <c r="H13" s="56"/>
      <c r="I13" s="54"/>
    </row>
    <row r="14" spans="1:9" ht="33" x14ac:dyDescent="0.25">
      <c r="A14" s="4">
        <v>1</v>
      </c>
      <c r="B14" s="20" t="s">
        <v>255</v>
      </c>
      <c r="C14" s="27">
        <v>1</v>
      </c>
      <c r="D14" s="23">
        <v>550000</v>
      </c>
      <c r="E14" s="5">
        <v>1.2</v>
      </c>
      <c r="F14" s="22">
        <f t="shared" si="0"/>
        <v>660000</v>
      </c>
      <c r="G14" s="56"/>
      <c r="H14" s="56"/>
      <c r="I14" s="54"/>
    </row>
    <row r="15" spans="1:9" ht="33" x14ac:dyDescent="0.25">
      <c r="A15" s="4">
        <v>2</v>
      </c>
      <c r="B15" s="20" t="s">
        <v>289</v>
      </c>
      <c r="C15" s="27">
        <v>2</v>
      </c>
      <c r="D15" s="23">
        <v>500000</v>
      </c>
      <c r="E15" s="5">
        <v>1.1000000000000001</v>
      </c>
      <c r="F15" s="22">
        <f t="shared" si="0"/>
        <v>550000</v>
      </c>
      <c r="G15" s="56"/>
      <c r="H15" s="56"/>
      <c r="I15" s="54"/>
    </row>
    <row r="16" spans="1:9" x14ac:dyDescent="0.25">
      <c r="A16" s="16">
        <v>3</v>
      </c>
      <c r="B16" s="20" t="s">
        <v>29</v>
      </c>
      <c r="C16" s="27">
        <v>2</v>
      </c>
      <c r="D16" s="23">
        <v>500000</v>
      </c>
      <c r="E16" s="5">
        <v>1.1000000000000001</v>
      </c>
      <c r="F16" s="22">
        <f t="shared" si="0"/>
        <v>550000</v>
      </c>
      <c r="G16" s="56"/>
      <c r="H16" s="56"/>
      <c r="I16" s="54"/>
    </row>
    <row r="17" spans="1:9" x14ac:dyDescent="0.25">
      <c r="A17" s="16" t="s">
        <v>177</v>
      </c>
      <c r="B17" s="17" t="s">
        <v>30</v>
      </c>
      <c r="C17" s="27"/>
      <c r="D17" s="29"/>
      <c r="E17" s="5"/>
      <c r="F17" s="22"/>
      <c r="G17" s="56"/>
      <c r="H17" s="56"/>
      <c r="I17" s="54"/>
    </row>
    <row r="18" spans="1:9" x14ac:dyDescent="0.25">
      <c r="A18" s="4">
        <v>1</v>
      </c>
      <c r="B18" s="20" t="s">
        <v>31</v>
      </c>
      <c r="C18" s="27" t="s">
        <v>311</v>
      </c>
      <c r="D18" s="26">
        <v>110000</v>
      </c>
      <c r="E18" s="5">
        <v>1.1000000000000001</v>
      </c>
      <c r="F18" s="22">
        <f t="shared" si="0"/>
        <v>121000.00000000001</v>
      </c>
      <c r="G18" s="56"/>
      <c r="H18" s="56"/>
      <c r="I18" s="54"/>
    </row>
    <row r="19" spans="1:9" x14ac:dyDescent="0.25">
      <c r="A19" s="4">
        <v>2</v>
      </c>
      <c r="B19" s="20" t="s">
        <v>262</v>
      </c>
      <c r="C19" s="27" t="s">
        <v>311</v>
      </c>
      <c r="D19" s="26">
        <v>75000</v>
      </c>
      <c r="E19" s="5">
        <v>1.2</v>
      </c>
      <c r="F19" s="22">
        <f t="shared" si="0"/>
        <v>90000</v>
      </c>
      <c r="G19" s="56"/>
      <c r="H19" s="56"/>
      <c r="I19" s="54"/>
    </row>
    <row r="20" spans="1:9" x14ac:dyDescent="0.25">
      <c r="A20" s="4">
        <v>3</v>
      </c>
      <c r="B20" s="20" t="s">
        <v>32</v>
      </c>
      <c r="C20" s="27" t="s">
        <v>311</v>
      </c>
      <c r="D20" s="26">
        <v>60000</v>
      </c>
      <c r="E20" s="5">
        <v>1.1000000000000001</v>
      </c>
      <c r="F20" s="22">
        <f t="shared" si="0"/>
        <v>66000</v>
      </c>
      <c r="G20" s="56"/>
      <c r="H20" s="56"/>
      <c r="I20" s="54"/>
    </row>
    <row r="21" spans="1:9" x14ac:dyDescent="0.25">
      <c r="A21" s="16" t="s">
        <v>178</v>
      </c>
      <c r="B21" s="17" t="s">
        <v>33</v>
      </c>
      <c r="C21" s="27"/>
      <c r="D21" s="26"/>
      <c r="E21" s="5"/>
      <c r="F21" s="22"/>
      <c r="G21" s="56"/>
      <c r="H21" s="56"/>
      <c r="I21" s="54"/>
    </row>
    <row r="22" spans="1:9" ht="33" x14ac:dyDescent="0.25">
      <c r="A22" s="4">
        <v>1</v>
      </c>
      <c r="B22" s="20" t="s">
        <v>296</v>
      </c>
      <c r="C22" s="27">
        <v>1</v>
      </c>
      <c r="D22" s="26">
        <v>135000</v>
      </c>
      <c r="E22" s="5">
        <v>1.1000000000000001</v>
      </c>
      <c r="F22" s="22">
        <f t="shared" si="0"/>
        <v>148500</v>
      </c>
      <c r="G22" s="56"/>
      <c r="H22" s="56"/>
      <c r="I22" s="54"/>
    </row>
    <row r="23" spans="1:9" ht="33" x14ac:dyDescent="0.25">
      <c r="A23" s="4">
        <v>2</v>
      </c>
      <c r="B23" s="20" t="s">
        <v>297</v>
      </c>
      <c r="C23" s="27" t="s">
        <v>311</v>
      </c>
      <c r="D23" s="26">
        <v>135000</v>
      </c>
      <c r="E23" s="5">
        <v>1.1000000000000001</v>
      </c>
      <c r="F23" s="22">
        <f t="shared" si="0"/>
        <v>148500</v>
      </c>
      <c r="G23" s="56"/>
      <c r="H23" s="56"/>
      <c r="I23" s="54"/>
    </row>
  </sheetData>
  <mergeCells count="9">
    <mergeCell ref="F3:F4"/>
    <mergeCell ref="G3:I3"/>
    <mergeCell ref="B1:D1"/>
    <mergeCell ref="C2:D2"/>
    <mergeCell ref="A3:A4"/>
    <mergeCell ref="B3:B4"/>
    <mergeCell ref="C3:C4"/>
    <mergeCell ref="D3:D4"/>
    <mergeCell ref="E3:E4"/>
  </mergeCells>
  <pageMargins left="0.55000000000000004" right="0.2" top="0.5" bottom="0.5" header="0.5" footer="0.25"/>
  <pageSetup paperSize="9" firstPageNumber="54" orientation="portrait"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G9" sqref="G9"/>
    </sheetView>
  </sheetViews>
  <sheetFormatPr defaultRowHeight="16.5" x14ac:dyDescent="0.25"/>
  <cols>
    <col min="1" max="1" width="8" style="2" customWidth="1"/>
    <col min="2" max="2" width="46.7109375" style="8" customWidth="1"/>
    <col min="3" max="3" width="6.28515625" style="11" customWidth="1"/>
    <col min="4" max="4" width="12.42578125" style="13" customWidth="1"/>
    <col min="5" max="5" width="8" style="2" customWidth="1"/>
    <col min="6" max="6" width="14" style="13" customWidth="1"/>
    <col min="7" max="8" width="13.7109375" style="55" customWidth="1"/>
    <col min="9" max="9" width="9.140625" style="53"/>
    <col min="10" max="16384" width="9.140625" style="8"/>
  </cols>
  <sheetData>
    <row r="1" spans="1:9" x14ac:dyDescent="0.25">
      <c r="A1" s="3" t="s">
        <v>319</v>
      </c>
      <c r="B1" s="322" t="s">
        <v>356</v>
      </c>
      <c r="C1" s="322"/>
      <c r="D1" s="322"/>
    </row>
    <row r="2" spans="1:9" x14ac:dyDescent="0.25">
      <c r="C2" s="323"/>
      <c r="D2" s="323"/>
    </row>
    <row r="3" spans="1:9" s="43" customFormat="1" x14ac:dyDescent="0.25">
      <c r="A3" s="318" t="s">
        <v>310</v>
      </c>
      <c r="B3" s="318" t="s">
        <v>320</v>
      </c>
      <c r="C3" s="318" t="s">
        <v>0</v>
      </c>
      <c r="D3" s="318" t="s">
        <v>359</v>
      </c>
      <c r="E3" s="318" t="s">
        <v>360</v>
      </c>
      <c r="F3" s="318" t="s">
        <v>361</v>
      </c>
      <c r="G3" s="319" t="s">
        <v>386</v>
      </c>
      <c r="H3" s="319"/>
      <c r="I3" s="319"/>
    </row>
    <row r="4" spans="1:9" s="6" customFormat="1" ht="66" x14ac:dyDescent="0.25">
      <c r="A4" s="318"/>
      <c r="B4" s="318"/>
      <c r="C4" s="318"/>
      <c r="D4" s="318"/>
      <c r="E4" s="318"/>
      <c r="F4" s="318"/>
      <c r="G4" s="47" t="s">
        <v>383</v>
      </c>
      <c r="H4" s="47" t="s">
        <v>384</v>
      </c>
      <c r="I4" s="48" t="s">
        <v>385</v>
      </c>
    </row>
    <row r="5" spans="1:9" s="42" customFormat="1" ht="12.75" x14ac:dyDescent="0.25">
      <c r="A5" s="41" t="s">
        <v>175</v>
      </c>
      <c r="B5" s="41" t="s">
        <v>176</v>
      </c>
      <c r="C5" s="41" t="s">
        <v>177</v>
      </c>
      <c r="D5" s="41">
        <v>1</v>
      </c>
      <c r="E5" s="41">
        <v>2</v>
      </c>
      <c r="F5" s="41" t="s">
        <v>362</v>
      </c>
      <c r="G5" s="49">
        <v>4</v>
      </c>
      <c r="H5" s="49">
        <v>5</v>
      </c>
      <c r="I5" s="49">
        <v>6</v>
      </c>
    </row>
    <row r="6" spans="1:9" x14ac:dyDescent="0.25">
      <c r="A6" s="16" t="s">
        <v>377</v>
      </c>
      <c r="B6" s="17" t="s">
        <v>139</v>
      </c>
      <c r="C6" s="27"/>
      <c r="D6" s="29"/>
      <c r="E6" s="4"/>
      <c r="F6" s="22"/>
      <c r="G6" s="56"/>
      <c r="H6" s="56"/>
      <c r="I6" s="54"/>
    </row>
    <row r="7" spans="1:9" x14ac:dyDescent="0.25">
      <c r="A7" s="16" t="s">
        <v>175</v>
      </c>
      <c r="B7" s="17" t="s">
        <v>140</v>
      </c>
      <c r="C7" s="27"/>
      <c r="D7" s="29"/>
      <c r="E7" s="4"/>
      <c r="F7" s="22"/>
      <c r="G7" s="56"/>
      <c r="H7" s="56"/>
      <c r="I7" s="54"/>
    </row>
    <row r="8" spans="1:9" ht="33" x14ac:dyDescent="0.25">
      <c r="A8" s="4">
        <v>1</v>
      </c>
      <c r="B8" s="20" t="s">
        <v>141</v>
      </c>
      <c r="C8" s="27">
        <v>2</v>
      </c>
      <c r="D8" s="23">
        <v>110000</v>
      </c>
      <c r="E8" s="5">
        <v>1</v>
      </c>
      <c r="F8" s="22">
        <f t="shared" ref="F8:F19" si="0">D8*E8</f>
        <v>110000</v>
      </c>
      <c r="G8" s="56"/>
      <c r="H8" s="56"/>
      <c r="I8" s="54"/>
    </row>
    <row r="9" spans="1:9" x14ac:dyDescent="0.25">
      <c r="A9" s="4">
        <v>2</v>
      </c>
      <c r="B9" s="20" t="s">
        <v>142</v>
      </c>
      <c r="C9" s="27">
        <v>1</v>
      </c>
      <c r="D9" s="23">
        <v>130000</v>
      </c>
      <c r="E9" s="5">
        <v>1</v>
      </c>
      <c r="F9" s="22">
        <f t="shared" si="0"/>
        <v>130000</v>
      </c>
      <c r="G9" s="56"/>
      <c r="H9" s="56"/>
      <c r="I9" s="54"/>
    </row>
    <row r="10" spans="1:9" x14ac:dyDescent="0.25">
      <c r="A10" s="4">
        <v>3</v>
      </c>
      <c r="B10" s="20" t="s">
        <v>143</v>
      </c>
      <c r="C10" s="27">
        <v>3</v>
      </c>
      <c r="D10" s="23">
        <v>100000</v>
      </c>
      <c r="E10" s="5">
        <v>1</v>
      </c>
      <c r="F10" s="22">
        <f t="shared" si="0"/>
        <v>100000</v>
      </c>
      <c r="G10" s="56"/>
      <c r="H10" s="56"/>
      <c r="I10" s="54"/>
    </row>
    <row r="11" spans="1:9" ht="33" x14ac:dyDescent="0.25">
      <c r="A11" s="4">
        <v>4</v>
      </c>
      <c r="B11" s="20" t="s">
        <v>144</v>
      </c>
      <c r="C11" s="27">
        <v>4</v>
      </c>
      <c r="D11" s="23">
        <v>90000</v>
      </c>
      <c r="E11" s="5">
        <v>1</v>
      </c>
      <c r="F11" s="22">
        <f t="shared" si="0"/>
        <v>90000</v>
      </c>
      <c r="G11" s="56"/>
      <c r="H11" s="56"/>
      <c r="I11" s="54"/>
    </row>
    <row r="12" spans="1:9" x14ac:dyDescent="0.25">
      <c r="A12" s="16" t="s">
        <v>176</v>
      </c>
      <c r="B12" s="17" t="s">
        <v>93</v>
      </c>
      <c r="C12" s="27"/>
      <c r="D12" s="23"/>
      <c r="E12" s="4"/>
      <c r="F12" s="22"/>
      <c r="G12" s="56"/>
      <c r="H12" s="56"/>
      <c r="I12" s="54"/>
    </row>
    <row r="13" spans="1:9" x14ac:dyDescent="0.25">
      <c r="A13" s="4">
        <v>1</v>
      </c>
      <c r="B13" s="20" t="s">
        <v>145</v>
      </c>
      <c r="C13" s="27">
        <v>1</v>
      </c>
      <c r="D13" s="23">
        <v>200000</v>
      </c>
      <c r="E13" s="5">
        <v>1</v>
      </c>
      <c r="F13" s="22">
        <f t="shared" si="0"/>
        <v>200000</v>
      </c>
      <c r="G13" s="56"/>
      <c r="H13" s="56"/>
      <c r="I13" s="54"/>
    </row>
    <row r="14" spans="1:9" x14ac:dyDescent="0.25">
      <c r="A14" s="4">
        <v>2</v>
      </c>
      <c r="B14" s="20" t="s">
        <v>146</v>
      </c>
      <c r="C14" s="27">
        <v>2</v>
      </c>
      <c r="D14" s="23">
        <v>120000</v>
      </c>
      <c r="E14" s="5">
        <v>1</v>
      </c>
      <c r="F14" s="22">
        <f t="shared" si="0"/>
        <v>120000</v>
      </c>
      <c r="G14" s="56"/>
      <c r="H14" s="56"/>
      <c r="I14" s="54"/>
    </row>
    <row r="15" spans="1:9" x14ac:dyDescent="0.25">
      <c r="A15" s="16" t="s">
        <v>177</v>
      </c>
      <c r="B15" s="17" t="s">
        <v>15</v>
      </c>
      <c r="C15" s="27"/>
      <c r="D15" s="23"/>
      <c r="E15" s="5"/>
      <c r="F15" s="22"/>
      <c r="G15" s="56"/>
      <c r="H15" s="56"/>
      <c r="I15" s="54"/>
    </row>
    <row r="16" spans="1:9" x14ac:dyDescent="0.25">
      <c r="A16" s="4">
        <v>1</v>
      </c>
      <c r="B16" s="20" t="s">
        <v>21</v>
      </c>
      <c r="C16" s="27"/>
      <c r="D16" s="23">
        <v>70000</v>
      </c>
      <c r="E16" s="5">
        <v>1</v>
      </c>
      <c r="F16" s="22">
        <f t="shared" si="0"/>
        <v>70000</v>
      </c>
      <c r="G16" s="56"/>
      <c r="H16" s="56"/>
      <c r="I16" s="54"/>
    </row>
    <row r="17" spans="1:9" x14ac:dyDescent="0.25">
      <c r="A17" s="4">
        <v>2</v>
      </c>
      <c r="B17" s="20" t="s">
        <v>54</v>
      </c>
      <c r="C17" s="27"/>
      <c r="D17" s="23">
        <v>40000</v>
      </c>
      <c r="E17" s="5">
        <v>1</v>
      </c>
      <c r="F17" s="22">
        <f t="shared" si="0"/>
        <v>40000</v>
      </c>
      <c r="G17" s="56"/>
      <c r="H17" s="56"/>
      <c r="I17" s="54"/>
    </row>
    <row r="18" spans="1:9" x14ac:dyDescent="0.25">
      <c r="A18" s="16" t="s">
        <v>178</v>
      </c>
      <c r="B18" s="17" t="s">
        <v>149</v>
      </c>
      <c r="C18" s="27"/>
      <c r="D18" s="23"/>
      <c r="E18" s="5"/>
      <c r="F18" s="22"/>
      <c r="G18" s="56"/>
      <c r="H18" s="56"/>
      <c r="I18" s="54"/>
    </row>
    <row r="19" spans="1:9" x14ac:dyDescent="0.25">
      <c r="A19" s="4">
        <v>1</v>
      </c>
      <c r="B19" s="20" t="s">
        <v>147</v>
      </c>
      <c r="C19" s="27">
        <v>1</v>
      </c>
      <c r="D19" s="23">
        <v>100000</v>
      </c>
      <c r="E19" s="5">
        <v>1</v>
      </c>
      <c r="F19" s="22">
        <f t="shared" si="0"/>
        <v>100000</v>
      </c>
      <c r="G19" s="56"/>
      <c r="H19" s="56"/>
      <c r="I19" s="54"/>
    </row>
  </sheetData>
  <mergeCells count="9">
    <mergeCell ref="F3:F4"/>
    <mergeCell ref="G3:I3"/>
    <mergeCell ref="B1:D1"/>
    <mergeCell ref="C2:D2"/>
    <mergeCell ref="A3:A4"/>
    <mergeCell ref="B3:B4"/>
    <mergeCell ref="C3:C4"/>
    <mergeCell ref="D3:D4"/>
    <mergeCell ref="E3:E4"/>
  </mergeCells>
  <pageMargins left="0.55000000000000004" right="0.2" top="0.5" bottom="0.5" header="0.5" footer="0.25"/>
  <pageSetup paperSize="9" firstPageNumber="54"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6</vt:i4>
      </vt:variant>
    </vt:vector>
  </HeadingPairs>
  <TitlesOfParts>
    <vt:vector size="32" baseType="lpstr">
      <vt:lpstr>Đất ở đô thị</vt:lpstr>
      <vt:lpstr>Đại Hồng</vt:lpstr>
      <vt:lpstr>Đại Sơn</vt:lpstr>
      <vt:lpstr>Đại Hưng</vt:lpstr>
      <vt:lpstr>Đại Lãnh</vt:lpstr>
      <vt:lpstr>Đại Đồng</vt:lpstr>
      <vt:lpstr>Đại Quang</vt:lpstr>
      <vt:lpstr>Đại Nghĩa</vt:lpstr>
      <vt:lpstr>Đại Thạnh</vt:lpstr>
      <vt:lpstr>Đại Chánh</vt:lpstr>
      <vt:lpstr>Đại Tân</vt:lpstr>
      <vt:lpstr>Đại Phong</vt:lpstr>
      <vt:lpstr>Đại Thắng</vt:lpstr>
      <vt:lpstr>Đại Minh</vt:lpstr>
      <vt:lpstr>Đại Cường</vt:lpstr>
      <vt:lpstr>Đại An</vt:lpstr>
      <vt:lpstr>Đại Hòa</vt:lpstr>
      <vt:lpstr>Đại Hiệp</vt:lpstr>
      <vt:lpstr>Đất ở đô thị (Nháp)</vt:lpstr>
      <vt:lpstr>Đất ở nông thôn (Tổng)</vt:lpstr>
      <vt:lpstr>Đất SXKD</vt:lpstr>
      <vt:lpstr>Đất TMDV</vt:lpstr>
      <vt:lpstr>Đất nông nghiệp</vt:lpstr>
      <vt:lpstr>Giáp ranh Đà Nẵng</vt:lpstr>
      <vt:lpstr>Giáp ranh Quảng Nam</vt:lpstr>
      <vt:lpstr>Sheet1</vt:lpstr>
      <vt:lpstr>'Đất ở đô thị'!Print_Titles</vt:lpstr>
      <vt:lpstr>'Đất ở nông thôn (Tổng)'!Print_Titles</vt:lpstr>
      <vt:lpstr>'Đất SXKD'!Print_Titles</vt:lpstr>
      <vt:lpstr>'Đất TMDV'!Print_Titles</vt:lpstr>
      <vt:lpstr>'Giáp ranh Đà Nẵng'!Print_Titles</vt:lpstr>
      <vt:lpstr>'Giáp ranh Quảng Nam'!Print_Titles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2015-08-14T04:15:12Z</cp:lastPrinted>
  <dcterms:created xsi:type="dcterms:W3CDTF">2006-09-16T00:00:00Z</dcterms:created>
  <dcterms:modified xsi:type="dcterms:W3CDTF">2019-12-20T07:11:13Z</dcterms:modified>
</cp:coreProperties>
</file>