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20280" windowHeight="8505" activeTab="1"/>
  </bookViews>
  <sheets>
    <sheet name="DatoNN" sheetId="1" r:id="rId1"/>
    <sheet name="NN" sheetId="2" r:id="rId2"/>
    <sheet name="TMDV" sheetId="3" r:id="rId3"/>
    <sheet name="Mau13" sheetId="4" r:id="rId4"/>
    <sheet name="Sheet3" sheetId="5" r:id="rId5"/>
  </sheets>
  <definedNames>
    <definedName name="_xlnm.Print_Area" localSheetId="0">'DatoNN'!$A$1:$F$191</definedName>
    <definedName name="_xlnm.Print_Area" localSheetId="1">'NN'!$A$1:$J$66</definedName>
  </definedNames>
  <calcPr fullCalcOnLoad="1"/>
</workbook>
</file>

<file path=xl/sharedStrings.xml><?xml version="1.0" encoding="utf-8"?>
<sst xmlns="http://schemas.openxmlformats.org/spreadsheetml/2006/main" count="779" uniqueCount="308">
  <si>
    <t>Xã Trà Mai</t>
  </si>
  <si>
    <t>Vị trí</t>
  </si>
  <si>
    <t>(1)</t>
  </si>
  <si>
    <t>(7)</t>
  </si>
  <si>
    <t>(8)</t>
  </si>
  <si>
    <t xml:space="preserve">Đất 2 bên đường bê tông số 2 thuộc khu san lấp nền nhà xã Trà Mai. </t>
  </si>
  <si>
    <t>Đất 2 bên Đường liên thôn 2 đi thôn 3</t>
  </si>
  <si>
    <t>TT</t>
  </si>
  <si>
    <t>I</t>
  </si>
  <si>
    <t>II</t>
  </si>
  <si>
    <t>Xã Trà Tập</t>
  </si>
  <si>
    <t>III</t>
  </si>
  <si>
    <t>Xã Trà Vân</t>
  </si>
  <si>
    <t>IV</t>
  </si>
  <si>
    <t>Xã Trà Vinh.</t>
  </si>
  <si>
    <t>Các khu vực còn lại không thuộc mục 1, 2, 3 nêu trên như ở các làng, nóc độc lập thuộc xã Trà Vinh.</t>
  </si>
  <si>
    <t>V</t>
  </si>
  <si>
    <t>Xã Trà Dơn.</t>
  </si>
  <si>
    <t>VI</t>
  </si>
  <si>
    <t>Xã Trà Leng</t>
  </si>
  <si>
    <t>Các khu vực còn lại không thuộc mục 1,2 nêu trên như ở các làng, nóc độc lập thuộc xã Trà Leng.</t>
  </si>
  <si>
    <t>Xã Trà Don</t>
  </si>
  <si>
    <t>Các khu vực còn lại không thuộc mục 1,2,3 nêu trên như ở các làng, nóc độc lập thuộc xã Trà Don.</t>
  </si>
  <si>
    <t xml:space="preserve"> Xã Trà Cang</t>
  </si>
  <si>
    <t>Xã Trà Nam</t>
  </si>
  <si>
    <t>Xã Trà Linh</t>
  </si>
  <si>
    <t>Các khu vực còn lại không thuộc mục 1, 2, 3, 4, 5, 6 nêu trên như ở các làng, nóc độc lập thuộc xã Trà Mai.</t>
  </si>
  <si>
    <t>Đất hai bên đường bê tông bên hông Đài Truyền thanh - Truyền hình huyện đến cuối tuyến</t>
  </si>
  <si>
    <t>1.1</t>
  </si>
  <si>
    <t>1.2</t>
  </si>
  <si>
    <t>1.3</t>
  </si>
  <si>
    <t>1.4</t>
  </si>
  <si>
    <t>1.5</t>
  </si>
  <si>
    <t>1.6</t>
  </si>
  <si>
    <t xml:space="preserve">Từ cầu sông Tranh đến ngã 3 Trà Tập </t>
  </si>
  <si>
    <t xml:space="preserve">Nhánh tuyến 1 (Từ cầu sông Tranh đến ngã 3 đi nhánh tuyến 2) </t>
  </si>
  <si>
    <t>Nhánh tuyến 2 (N11-N8)</t>
  </si>
  <si>
    <t>Nhánh tuyến 3 (N8-N12)</t>
  </si>
  <si>
    <t>Nhánh tuyến 4 (N13-N14)</t>
  </si>
  <si>
    <t>Đất 2 bên đường liên thôn 1 đi thôn 3</t>
  </si>
  <si>
    <t>Đất ở các khu vực còn lại không thuộc mục 1, 2 nêu trên như ở các làng, nóc độc lập thuộc xã Trà Linh</t>
  </si>
  <si>
    <t>4.1</t>
  </si>
  <si>
    <t>4.2</t>
  </si>
  <si>
    <t>4.3</t>
  </si>
  <si>
    <t>4.4</t>
  </si>
  <si>
    <t>3.1</t>
  </si>
  <si>
    <t>3.2</t>
  </si>
  <si>
    <t>3.3</t>
  </si>
  <si>
    <t>3.4</t>
  </si>
  <si>
    <t>3.5</t>
  </si>
  <si>
    <t>3.6</t>
  </si>
  <si>
    <t>3.7</t>
  </si>
  <si>
    <t>3.8</t>
  </si>
  <si>
    <t>2.1</t>
  </si>
  <si>
    <t>2.2</t>
  </si>
  <si>
    <t>2.3</t>
  </si>
  <si>
    <t>Đường bê tông đi thôn 3 xã Trà Cang</t>
  </si>
  <si>
    <t>Đường bê tông thôn 1 xã Trà Cang</t>
  </si>
  <si>
    <t>Từ ngã tư Trà Cang qua UBND xã Trà Cang đến cống hộp (nhà Ô. Tiến)</t>
  </si>
  <si>
    <t>Vị trí/Đơn giá</t>
  </si>
  <si>
    <t>Đất trồng lúa nước</t>
  </si>
  <si>
    <t>Đất trồng cây lâu năm</t>
  </si>
  <si>
    <t>Đất rừng sản xuất</t>
  </si>
  <si>
    <t>Đất nuôi trồng thủy sản</t>
  </si>
  <si>
    <t>2</t>
  </si>
  <si>
    <t>3</t>
  </si>
  <si>
    <t>4</t>
  </si>
  <si>
    <t>Xã Trà Vinh</t>
  </si>
  <si>
    <t>5</t>
  </si>
  <si>
    <t>Xã Trà Dơn</t>
  </si>
  <si>
    <t>6</t>
  </si>
  <si>
    <t>7</t>
  </si>
  <si>
    <t>8</t>
  </si>
  <si>
    <t>Xã Trà Cang</t>
  </si>
  <si>
    <t>9</t>
  </si>
  <si>
    <t>10</t>
  </si>
  <si>
    <t>-</t>
  </si>
  <si>
    <t xml:space="preserve">Từ hết ranh giới UBND xã Trà Vân đến giáp đường Trường Sơn Đông;  </t>
  </si>
  <si>
    <t>Đường Trường Sơn Đông đoạn qua địa phận xã Trà Vân</t>
  </si>
  <si>
    <t>Đường Bê tông nội bộ vào các khu dân dân cư tập trung thuộc xã Trà Vân</t>
  </si>
  <si>
    <t>Đường bê tông nội bộ vào các khu dân dân cư làng Măng Lin thôn 1</t>
  </si>
  <si>
    <t>Đường bê tông nội bộ vào khu dân cư làng Khe Chữ thôn 3</t>
  </si>
  <si>
    <t>Các khu vực còn lại không thuộc mục 1,2, 3,4 nêu trên như ở các làng, nóc độc lập thuộc xã Trà Vân.</t>
  </si>
  <si>
    <t>Đường Bê tông nội bộ vào các khu dân dân cư tập trung thuộc xã Trà Vinh</t>
  </si>
  <si>
    <t>Đường Bê tông nội bộ vào khu dân cư Làng ông Đoàn (đoạn từ UBND xã đến cuối tuyến nhà ông Hải) thôn 1</t>
  </si>
  <si>
    <t>Đường Bê tông nội bộ vào khu dân cư Làng ông Tý (đoạn từ UBND xã đến cuối tuyến nhà ông Đường) thôn 1</t>
  </si>
  <si>
    <t>Đường Bê tông nội bộ vào khu dân cư Làng ông Nút (đoạn từ giáp đường Trà Vinh- Đắc Ru nhà Ô. Thơ; nhà Ô Kiến đến cuối tuyến nhà bà Măng) thôn 1</t>
  </si>
  <si>
    <t>Đường Bê tông nội bộ vào khu dân cư Đắc Ru 1 (đoạn từ giáp đường Trà Vinh- Đắc Ru đến cuối tuyến) thôn 2</t>
  </si>
  <si>
    <t>Đường Bê tông nội bộ vào khu dân cư Măng Rông (làng Ô. Mai cũ) (đoạn từ giáp đường Trà Vinh- Đắc Ru đến cuối tuyến) thôn 2</t>
  </si>
  <si>
    <t>Đất 2 bên đường ĐH5 thuộc xã Trà Vinh</t>
  </si>
  <si>
    <t>Đường Trà Vinh đi Đắc Ru</t>
  </si>
  <si>
    <t>Đường Quốc lộ 40B qua địa bàn xã Trà Nam</t>
  </si>
  <si>
    <t>Đường ĐH7 đi qua địa bàn xã Trà Nam</t>
  </si>
  <si>
    <t>Đường bê tông nông thôn (ĐX) trên địa bàn Trà Nam.</t>
  </si>
  <si>
    <t>ĐX 1B - đoạn ngã ba ĐH7 từ nhà Nghĩa (Phượng) đến cuối tuyến.</t>
  </si>
  <si>
    <t>ĐX 2B - đoạn ngã ba ĐH7 từ nhà Cường (Thủy) đến cuối tuyến.</t>
  </si>
  <si>
    <t>ĐX 2A - đoạn ngã ba ĐH7 từ nhà Bảy (Trực) đến KDC Tu Ron cuối tuyến.</t>
  </si>
  <si>
    <t>Đường ĐH3 Trà Tập đi Trà Cang, Trà Linh.</t>
  </si>
  <si>
    <t>Từ ngã tư Trà Cang đến cuối đường bê tông vào KDC Tu Du, Tu Chân  (thôn 4 cũ)</t>
  </si>
  <si>
    <t xml:space="preserve">Đường đi thôn 5, xã Trà Cang </t>
  </si>
  <si>
    <t>Đường nội bộ KDC Măng Ây (thôn 1) từ ngã ba nhà Ô. Tấn (Tiên) đến hết cuối tuyến nhà Ô. Luận.</t>
  </si>
  <si>
    <t>Đường nội bộ KDC Tắc Lang (thôn 1) từ ngã ba giáp ĐH6 đến hết cuối tuyến.</t>
  </si>
  <si>
    <t>Đường nội bộ KDC trung tâm xã (thôn 2) từ ngã 3 đường bê tông nhà Hùng (Thảo) giáp- ĐH 6 đi vòng qua UBND xã giáp lại đường ĐH6,</t>
  </si>
  <si>
    <t>Đường nội bộ KDC Làng Lê (thôn 2) từ ngã ba nhà Ô. Bâng đến cuối tuyến nhà Ô. Huy.</t>
  </si>
  <si>
    <t>Đường nội bộ KDC Tu Xoa (thôn 2) từ ngã ba đến cuối tuyến.</t>
  </si>
  <si>
    <t>Đường nội bộ KDC Tắc Tố (thôn 3) từ ngã ba giáp QL 40B đến cuối tuyến.</t>
  </si>
  <si>
    <t xml:space="preserve">Đất 2 bên đường ĐH7 đoạn Km 7+500 giáp xã Trà Nam đến giáp UBND xã Trà Linh. </t>
  </si>
  <si>
    <t>Đường giao thông tuyến Tắc Pong đi Tắc Ngo giáp tuyến đường Trà Linh đi Măng Lùng</t>
  </si>
  <si>
    <t>Đoạn từ ngã 3 thôn 1 KDC Tắc Pong qua cầu bê tông suối Nước Doang đến hết ranh giới KDC làng Tắc Ngo giáp tuyến đường Trà Linh -Măng Lùng.</t>
  </si>
  <si>
    <t>Đường giao thông tuyến Trà Linh-Măng Lùng</t>
  </si>
  <si>
    <t>Đoạn từ UBND xã Trà Linh đến qua ngã 3 đi thôn 3 KDC Tắc Lang đến giáp Cầu bê tông S. Nước Na.</t>
  </si>
  <si>
    <t>Đoạn từ Cầu bê tông S. Nước Na qua KDC Con Pin đến hết ranh giới KDC Măng Lùng.</t>
  </si>
  <si>
    <t>Đoạn từ hết ranh giới KDC Măng Lùng đến cuối tuyến.</t>
  </si>
  <si>
    <t>Đường bê tông tiếp giáp đường ĐH7 Trà Nam đi Trà Linh; thuộc thôn 1 và các đường bê tông thuộc thôn 3, xã Trà Linh</t>
  </si>
  <si>
    <t xml:space="preserve">Đường Bê tông vào KDC Răng Rung; Mô Rối thôn 1, đoạn từ Ngã 3 giáp ĐH7 (Trường tiểu học) đến cuối tuyến. </t>
  </si>
  <si>
    <t>Đường Bê tông vào khu dân cư số 1 - Làng Pong Kích, thôn 1 đoạn từ (nhà Ô Hồng)  giáp ĐH7 đến cuối tuyến.</t>
  </si>
  <si>
    <t>Đường bê tông vào thôn 3, làng Tắc Lang đoạn từ giáp ngã 3 Trà Linh - Măng Lùng đến cuối tuyến (Nhà văn hóa thôn 3); Đường bê tông vào thôn 4 cũ, đoạn giáp ĐH 7 trước UBND xã Trà Linh đến cuối tuyến (Suối Oa1)</t>
  </si>
  <si>
    <t>Đường ĐH5 đoạn qua địa bàn xã Trà Vân</t>
  </si>
  <si>
    <t xml:space="preserve">Đoạn từ Km 4+500 Giáp ranh giới xã Trà Mai đến cầu Bê tông suối Nước Tay </t>
  </si>
  <si>
    <t>Đoạn từ cầu Bê tông suối Nước Tay đến ngầm suối Nước Ray giáp xã Trà Vinh</t>
  </si>
  <si>
    <t>Đường ĐH8 đoạn từ Km 9 giáp ĐH5 đến giáp đường Trường Sơn Đông.</t>
  </si>
  <si>
    <t>Đoạn từ ngã 3 đường ĐH5 vào đến hết ranh giới trụ sở UBND xã Trà Vân</t>
  </si>
  <si>
    <t>Đoạn từ ngã 3 giáp ĐH05 đến hết KDC làng ông Nút</t>
  </si>
  <si>
    <t xml:space="preserve">Đoạn từ Km 113+400 giáp xã Trà Mai đến giáp cầu BT nước Núi; </t>
  </si>
  <si>
    <t xml:space="preserve">Đoạn từ cầu bê tông nước Núi đến giáp ngã 3 đi Trà Linh; </t>
  </si>
  <si>
    <t>Đoạn từ  giáp ngã 3 đi Trà Linh đến Cầu Đăk Pxi Km 132+00 giáp xã Trà Nam</t>
  </si>
  <si>
    <t>Đoạn từ Km 2+950 giáp xã Trà Mai đến giáp ngã 3 đường vào thôn 1</t>
  </si>
  <si>
    <t>Đoạn từ ngã 3 đường đi thôn 1 đến giáp đường vào trường PTCS BTCX Trà Don,</t>
  </si>
  <si>
    <t>Đoạn từ đường vào trường PTCS BTCX Trà Don qua dốc đá đến giáp QL 40.B</t>
  </si>
  <si>
    <t xml:space="preserve">Đoạn từ ngã 3 đường ĐH 6 (Km 00+1) nhà Ô. Ánh đi thôn 1 đến hết ranh giới nhà Ô. Ven (Km 2 +800) thôn 1; </t>
  </si>
  <si>
    <t>Đường bê tông đến các khu dân cư  thôn 1: thôn 2; thôn 3.</t>
  </si>
  <si>
    <t>Đường ĐH6 đoạn qua địa bàn xã Trà Don</t>
  </si>
  <si>
    <t>Đường Quốc lộ 40B đoạn qua xã Trà Don</t>
  </si>
  <si>
    <t xml:space="preserve">Đoạn từ Cầu Bê tông sông Nước Biêu giáp xã Trà Tập đến giáp ranh giới Trường Mẫu giáo Trà Cang; </t>
  </si>
  <si>
    <t>Đoạn từ Cầu Bê tông sông Tranh đến giáp ranh giới xã Trà Linh.</t>
  </si>
  <si>
    <t xml:space="preserve">Đoạn từ Cầu Đăk Pxi đoạn Km 132+00 giáp xã Trà Don đến cuối tuyến Km 147 + 350 </t>
  </si>
  <si>
    <t xml:space="preserve">ĐX 1A - đoạn từ ngã ba ĐH 7 nhà Dũng (Lan) vào UBND xã đến Trường Mẫu Giáo Măng Dí giáp lại ĐH7. </t>
  </si>
  <si>
    <t>Các khu vực còn lại không thuộc mục 1,2,3 nêu trên như ở các làng, nóc độc lập thuộc xã Trà Nam</t>
  </si>
  <si>
    <t>Đường Bê tông nội bộ vào khu dân cư Đắc Ru 2; 3 (làng Ô Ca; Ô. Yến cũ) (đoạn từ giáp đường Trà Vinh- Đắc Ru đến cuối tuyến) thôn 2</t>
  </si>
  <si>
    <t>Đoạn từ hết ranh giới KDC làng ông Nút đến cuối tuyến giáp xã Đắc Nên, huyện Kon PLong, tỉnh Kon Tum.</t>
  </si>
  <si>
    <t xml:space="preserve">Từ cầu Bê tông Khe Nóa giáp xã Trà Mai đến cầu bê tông Suối Buồn </t>
  </si>
  <si>
    <t>Đoạn Km 7+500 giáp xã Trà Nam đến giáp ranh gới trạm y tế xã</t>
  </si>
  <si>
    <t>ĐX 3B - đoạn ngã ba QL 40B đến cuối tuyến nhà Văn hóa Măng Liệt.</t>
  </si>
  <si>
    <t>ĐX 3A - đoạn ngã ba QL 40B đến cuối tuyến.</t>
  </si>
  <si>
    <t>Đoạn từ Cầu bê tông Tak Biên đến cầu bê tông suối Tak Lin (thôn 2- giáp ranh giới xã Trà Linh)</t>
  </si>
  <si>
    <t>Đoạn từ Trường Mẫu giáo Trà Cang đến giáp Cầu bê Tông suối Tak Pang (thôn 3)</t>
  </si>
  <si>
    <t>Đoạn từ giáp cầu bê tông suối Tak Pang đến giáp cầu bê tông hộp suối Tak Biên (thôn 2)</t>
  </si>
  <si>
    <t>Đoạn từ cầu treo sông Tranh (nhà Ô. Nương) đến hết đường bê tông vào KDC Cheng Tong</t>
  </si>
  <si>
    <t>Đường bê tông đi thôn 2 xã Trà Cang</t>
  </si>
  <si>
    <t>Đoạn giáp đường ĐH3 (nhà Ô Truyền) đến cuối tuyến đường vào KDC Ngọc Nâm.</t>
  </si>
  <si>
    <t xml:space="preserve">Từ giáp đường ĐH3 đến cuối tuyến vào KDC TaK Răng </t>
  </si>
  <si>
    <t xml:space="preserve">Từ giáp đường ĐH3 đến cuối tuyến vào KDC Tong Pua </t>
  </si>
  <si>
    <t xml:space="preserve">Từ giáp đường ĐH3 đến hết bê tông vào KDC Lâng Loan </t>
  </si>
  <si>
    <t>Từ cống hộp (nhà Ô. Tiến) đến cuối đường bê tông (làng Ô. Hùng đến gần trường học thôn 6 cũ)</t>
  </si>
  <si>
    <t>Từ cống hộp qua đường (nhà Thanh -Nga) đến ngã 3 đường vào Trường Dân tộc Bán trú THCS Trà Mai.</t>
  </si>
  <si>
    <t>Từ ngã 3 đường vào Trường Dân tộc Bán trú THCS Trà Mai đến cống hộp qua đường (nhà Thuận -Phượng).</t>
  </si>
  <si>
    <t>Từ ngã 3 vào khu tập thể phòng Tài chính - Kế hoạch đến cống hộp qua đường (nhà Thanh -Nga).</t>
  </si>
  <si>
    <t>Từ ngã 3 Quốc lộ 40B (nhà Lệnh - Hậu) đến cống hộp qua đường (Nhà Ô. Rơm)</t>
  </si>
  <si>
    <t>Từ  giáp cống hộp qua đường (nhà Ô. Rơm) đến ngã 3 vào khu tập thể phòng Tài chính - Kế hoạch.</t>
  </si>
  <si>
    <t>Từ cống hộp qua đường (nhà Thuận -Phượng) đến cống hộp qua đường nhà bà Hiền.</t>
  </si>
  <si>
    <t>1.7</t>
  </si>
  <si>
    <t xml:space="preserve"> Từ cống hộp qua đường nhà bà Hiền đến Cầu Nước Là</t>
  </si>
  <si>
    <t>1.8</t>
  </si>
  <si>
    <t xml:space="preserve">Từ cầu Nước Là đến giáp cầu bê tông Nước Ui (nhà Bốn - Nga). </t>
  </si>
  <si>
    <t>1.9</t>
  </si>
  <si>
    <t xml:space="preserve">Từ giáp ngầm Nước Là (đường vào trạm Điện) đến giáp ranh giới xã Trà Don. </t>
  </si>
  <si>
    <t>1.10</t>
  </si>
  <si>
    <t xml:space="preserve">Từ giáp cầu bê tông Nước Ui (nhà Bốn - Nga) đến giáp ranh giới xã Trà Vân. </t>
  </si>
  <si>
    <t>Từ giáp QL 40.B đến hết ranh giới Trung tâm VH-TTTT huyện</t>
  </si>
  <si>
    <t xml:space="preserve">Từ ranh giới Trung tâm VH-TTTT huyện đến cống hộp (gần đường đất vào làng Tắc Chươm) </t>
  </si>
  <si>
    <t xml:space="preserve">Từ cống hộp (gần đường đất vào làng Tắc Chươm) đến giáp đường ĐH đi Trà Don </t>
  </si>
  <si>
    <t xml:space="preserve"> Đường Nội thị khu vực Trung tâm hành chính huyện. </t>
  </si>
  <si>
    <t>Từ ngã 3 Bưu điện đến giáp cầu Huyện đội</t>
  </si>
  <si>
    <t>Từ ngã 3 UBND huyện qua trung tâm y tế huyện đến giáp Quốc Lộ 40.B</t>
  </si>
  <si>
    <t>Từ ngã 3 trước cổng TT Y Tế huyện đến hết ranh giới Kho Bạc huyện</t>
  </si>
  <si>
    <t xml:space="preserve">Đất 2 bên đường bê tông số 1 thuộc khu san lấp nền nhà xã Trà Mai.                     </t>
  </si>
  <si>
    <t xml:space="preserve">Đât 2 bên đường bê tông số 3 đoạn từ ngã 3 trước Nhà Hà - Vi vào khu dân cư mới </t>
  </si>
  <si>
    <t>Đất hai bên đường bê tông từ ngã 3 nhà Hà - Vi đến Đài Truyền thanh - Truyền hình huyện</t>
  </si>
  <si>
    <t>3.9</t>
  </si>
  <si>
    <t>Đất hai bên đường bê tông vào làng ông già Nôn, từ nhà Thanh (Nga) đến nhà Hà (Phúc)</t>
  </si>
  <si>
    <t>3.10</t>
  </si>
  <si>
    <t>Đất hai bên đường bê tông vào làng làng Tắc Chươm đến hết bê tông</t>
  </si>
  <si>
    <t>Đường Quốc lộ 40B đoạn từ cầu Nước Xa đến Km 113+400 giáp ranh giới xã Trà Don.</t>
  </si>
  <si>
    <t xml:space="preserve">Từ Cầu Nước xa đến cầu treo sông Tranh đi Trà Dơn  </t>
  </si>
  <si>
    <t>Từ Cầu treo sông Tranh đi Trà Dơn đến giáp cầu BT suối nước Re</t>
  </si>
  <si>
    <t>Từ Cầu Bê tông suối Re đến Ngã 3 đường QL 40 B với đường ĐH (nhà Lệnh-Hậu)</t>
  </si>
  <si>
    <t>4.5</t>
  </si>
  <si>
    <t>4.6</t>
  </si>
  <si>
    <t>4.7</t>
  </si>
  <si>
    <t>4.8</t>
  </si>
  <si>
    <t>Đường bê tông vào làng Ô.Lập, từ cầu treo suối Re giáp QL. 40B đến cuối tuyến.</t>
  </si>
  <si>
    <t>Đường Đông Trường Sơn (Thạnh Mỹ - Đà Lạt) đoạn từ Sông Nước Xa đến hết ranh giới xã Trà Mai (giáp Trà Vân)</t>
  </si>
  <si>
    <t>Từ ngã 3 cầu bê tông nước Ui (nhà Ô. Bốn-Nga) đến Cầu bê tông nước Ui (nhà Ô. Bảy);  Đường bê tông vào làng Tắc Râu.</t>
  </si>
  <si>
    <t>Từ Cầu bê tông nước Ui (nhà Ô. Bảy) đến hết ranh giới Trường Tiểu học thôn 3 Trà Mai.</t>
  </si>
  <si>
    <t>Từ giáp ranh giới Trường Tiểu học thôn 3 Trà Mai đến giáp đường Trường Sơn Đông</t>
  </si>
  <si>
    <t xml:space="preserve">Từ ngã 3 Trà Tập đến giáp cầu bê tông suối nước Bầu </t>
  </si>
  <si>
    <t>Từ cầu bê tông suối nước Bầu đến cầu suối nước Biêu</t>
  </si>
  <si>
    <t>Đường giao thông vào khu dân cư thôn 3 Trà Tập</t>
  </si>
  <si>
    <t>2.4</t>
  </si>
  <si>
    <t>Đất 2 bên đường liên thôn 1 đi thôn 2</t>
  </si>
  <si>
    <t>Từ ngã 3 Trà Tập (giáp ĐH) đến giáp ngã 3 đi trường THCS bán trú xã Trà Tập</t>
  </si>
  <si>
    <t xml:space="preserve">Từ giáp ngã 3 đi trường THCS BT xã Trà Tập đến giáp cầu treo thôn 1 (nước Là) </t>
  </si>
  <si>
    <t>Từ cầu treo thôn 1 (nước La) đến hết đường bê tông (nhà Ô. Giáp)</t>
  </si>
  <si>
    <t>Đất 2 bên đường liên thôn 1 đi KDC Lăng Lương</t>
  </si>
  <si>
    <t>Từ giáp ngã 3 đường vào Trường THCS BT xã Trà Tập đi  đến hết ranh giới Trường Tiểu học Trà Tập (Điểm trường chính)</t>
  </si>
  <si>
    <t>Từ hết đường bê tông đến hết ranh giới KDC Lăng Lương</t>
  </si>
  <si>
    <t>5.1</t>
  </si>
  <si>
    <t>Từ giáp ngã 3 đường vào khu dân cư Tu Lung đến giáp đường vào nhà Văn hóa thôn 3</t>
  </si>
  <si>
    <t>5.2</t>
  </si>
  <si>
    <t>Từ đường vào nhà Văn hóa thôn 3 đến hết ranh giới điểm trường tiểu học thôn 3</t>
  </si>
  <si>
    <t>Đường bê tông vào thôn 7 Trà Cang (C72)</t>
  </si>
  <si>
    <t>6.1</t>
  </si>
  <si>
    <t xml:space="preserve"> Từ cầu bê tông nước Biêu đến hết ranh giới nhà Ánh-Tý</t>
  </si>
  <si>
    <t>6.2</t>
  </si>
  <si>
    <t>Từ hết ranh giới nhà Ánh-Tý đến hết đường bê tông vào thôn 7 Trà Cang</t>
  </si>
  <si>
    <t>Các khu vực còn lại không thuộc mục 1,2,3,4,5,6 nêu trên như ở các làng, nóc độc lập thuộc xã Trà Tập.</t>
  </si>
  <si>
    <t>Đất 2 bên đường ĐH1</t>
  </si>
  <si>
    <t>Từ ngã 3 cầu bê tông Sông Tranh (từ nhà ông Y Xia) đến cầu bê tông suối Học sinh.</t>
  </si>
  <si>
    <t>Từ cầu bê tông suối Học sinh đến cầu treo sông Leng;</t>
  </si>
  <si>
    <t>Đất 2 bên đường ĐH2</t>
  </si>
  <si>
    <t>Đoạn từ ngã 3 (nằm trên đoạn tuyến ĐH1) lên làng ông Ngọc</t>
  </si>
  <si>
    <t>Đất 2 bên đường DH1 (đoạn tiếp giáp xã Trà Dơn đi xã Trà Leng)</t>
  </si>
  <si>
    <t>Từ cầu Bê tông sông Leng đến giáp ranh giới nhà  bà Vui</t>
  </si>
  <si>
    <t>Đoạn từ Nhà bà Vui đến cuối đường bê tông vào khu định canh định cư thôn 3 (nhà ông Hoàng)</t>
  </si>
  <si>
    <t>Đường bê tông đoạn từ nhà Phú (Mai) đi thôn 1 đến hết bê tông (nhà Ô. Anh).</t>
  </si>
  <si>
    <t>VII</t>
  </si>
  <si>
    <t>VIII</t>
  </si>
  <si>
    <t>IX</t>
  </si>
  <si>
    <t>X</t>
  </si>
  <si>
    <t xml:space="preserve">Từ cầu bê tông suối Nước Cung giáp xã Trà Vân đến giáp cầu bê tông suối Nước Na (Nhà Ô Vũ Ctich cũ hoặc gần đến Trà Vinh) </t>
  </si>
  <si>
    <t>Từ cầu bê tông suối Nước Na  (Nhà Ô Vũ Ctich cũ hoặc gần đến Trà Vinh) đến cuối tuyến tại UBND xã Trà Vinh</t>
  </si>
  <si>
    <t>Đoạn từ trạm y tế xã đến UBND xã Trà Linh (cuôi tuyến của ĐH7)</t>
  </si>
  <si>
    <t>ĐX 4A - đoạn từ ngã 3 cầu Đắc Pxi, QL 40B đến giáp cầu bê tông đi KDC Ngọc Lê và đoạn tuyến nội bộ KDC Long Túc.</t>
  </si>
  <si>
    <t>ĐX 3C - Đoạn ngã 3 QL 40B từ nhà Ánh (Đài) đến KDC Tắc Ta cuối tuyến.</t>
  </si>
  <si>
    <t>Các khu vực còn lại không thuộc mục 1,2,3,4, 5 nêu trên như ở các làng, nóc độc lập thuộc xã Trà Cang.</t>
  </si>
  <si>
    <t>Đường bê tông nội bộ vào khu dân cư làng Ô. Ní thôn 2</t>
  </si>
  <si>
    <t>Đường bê tông nội bộ vào khu dân cư làng Ô. Thanh; Đường bê tông nội bộ vào khu dân cư làng Ô. Ruộng thôn 3</t>
  </si>
  <si>
    <t>Đường ĐH3 từ cầu bê tông sông Tranh đến cầu bê tông suối Nước Biêu</t>
  </si>
  <si>
    <t>Từ hết ranh giới Trường Tiểu học Trà Tập (Điểm trường chính) đến hết đường bê tông</t>
  </si>
  <si>
    <t>Đoạn từ Ngã 3 đi thôn 2 (Đường D1K8) đến giáp cầu Quốc phòng Sông Leng</t>
  </si>
  <si>
    <t>Các tuyến đường bê tông còn lại tiếp giáp đường ĐH1, ĐH2.</t>
  </si>
  <si>
    <t>Đoạn đường vào khu ĐCĐC thôn 3 nhà ông Hoàng vào đến làng Đèn Pin (1,8 km)</t>
  </si>
  <si>
    <t>Đất 2 bên đường bê tông khu vực trung tâm xã</t>
  </si>
  <si>
    <t>Ngã 03 cầu bê tông Sông Tranh (từ nhà ông Y Xia) đến cẩu bê tông Suối Lồ ô</t>
  </si>
  <si>
    <t>Từ cầu bê tông Suối Lồ ô đến cầu bê tông Suối Tắc Zôm</t>
  </si>
  <si>
    <t>Từ giáp cầu bê tông suối Tắc Zôm đến giáp ngã 3 đi thôn 2 (Đường D1K8)</t>
  </si>
  <si>
    <t xml:space="preserve">Đường Bê tông vào các KDC </t>
  </si>
  <si>
    <t xml:space="preserve"> Đoạn từ ngã 3 (nhà ô. Anh) vào Khu TĐC thủy điện Sông tranh 2 đến cuối đường xe.</t>
  </si>
  <si>
    <t>Các khu vực còn lại không thuộc mục 1,2,3, nêu trên như ở các làng, nóc độc lập thuộc xã Trà Dơn.</t>
  </si>
  <si>
    <t>Từ ngã 3 đường QL 40 B với ĐH (nhà Lệnh -Hậu) đến cống hộp trước Trạm QL BV&amp;PCCC rừng Tắc Pỏ</t>
  </si>
  <si>
    <t>Từ cống hộp trước Trạm QL BV&amp;PCCC rừng Tắc Pỏ đến hết ranh giới cơ quan Quân sự huyện.</t>
  </si>
  <si>
    <t>Từ ngã 3 ĐH8 (Ngã 3 đi Trà Cang cũ) đến giáp ranh giới xã Trà Don đoạn Km 113+400.</t>
  </si>
  <si>
    <t>Từ hết ranh giới cơ quan Quân sự huyện đến giáp ngã 3 ĐH8 (Ngã 3 đi Trà Cang cũ).</t>
  </si>
  <si>
    <t>Từ cầu bê tông Suối Buôn đến cầu bê tông suối Ngãi Km 141+411,73 giáp xã Sơn Bua, huyện Sơn Tây, tỉnh Quảng Ngãi</t>
  </si>
  <si>
    <t>Đất 2 bên đường ĐH đoạn từ ngã 3 giáp Quốc Lộ 40B đến giáp ranh giới xã Trà Vân, Trà Don.</t>
  </si>
  <si>
    <t>(Áp dụng đối với đất phi nông nghiệp tại nông thôn: đất ở tại nông thôn)</t>
  </si>
  <si>
    <t>Chênh lệch
 (%)</t>
  </si>
  <si>
    <t xml:space="preserve">Đường Tây Tắc Pỏ từ giáp QL 40.B (cơ quan Quân sự) đến giáp đường ĐH Trà Mai đi Trà Don (Cầu nước Là) </t>
  </si>
  <si>
    <t>Tên đơn vị hành chính/Ranh giới đất</t>
  </si>
  <si>
    <t>Mẫu số 13</t>
  </si>
  <si>
    <t>Nội dung</t>
  </si>
  <si>
    <t>Loại
 xã</t>
  </si>
  <si>
    <t>Giá đất điều tra</t>
  </si>
  <si>
    <t>Giá đất
 đề xuất</t>
  </si>
  <si>
    <t>Tổng
 số phiếu</t>
  </si>
  <si>
    <t>Cao 
nhất</t>
  </si>
  <si>
    <t>phổ 
biến</t>
  </si>
  <si>
    <t>Thấp
 nhất</t>
  </si>
  <si>
    <t>(5)/(7)</t>
  </si>
  <si>
    <t>(8)/(7)</t>
  </si>
  <si>
    <t>(2)</t>
  </si>
  <si>
    <t>(3)</t>
  </si>
  <si>
    <t>(4)</t>
  </si>
  <si>
    <t>(5)</t>
  </si>
  <si>
    <t>(6)</t>
  </si>
  <si>
    <t>(9)</t>
  </si>
  <si>
    <t>(10)</t>
  </si>
  <si>
    <t>MN</t>
  </si>
  <si>
    <t xml:space="preserve">Đường Tây Tắc Pỏ từ giáp QL 40.B (cơ quan Quân sự) 
đến giáp đường ĐH Trà Mai đi Trà Don (Cầu nước Là) </t>
  </si>
  <si>
    <t>Tên cụm công nghiệp</t>
  </si>
  <si>
    <t>Cụm Công nghiệp Trà Mai Trà Don</t>
  </si>
  <si>
    <t xml:space="preserve">Dọc 2 bên đường QL 40B (Đoạn từ Km 113+400 giáp xã Trà Mai đến giáp cầu BT nước Núi); </t>
  </si>
  <si>
    <t>6.3</t>
  </si>
  <si>
    <t>Đất trồng cây hằng năm khác</t>
  </si>
  <si>
    <t xml:space="preserve">Giá đất nhân hệ số tại QĐ 21/2018/QĐ-UBND </t>
  </si>
  <si>
    <t>II-</t>
  </si>
  <si>
    <t xml:space="preserve">ĐẤT Ở NÔNG THÔN </t>
  </si>
  <si>
    <t>III-</t>
  </si>
  <si>
    <t xml:space="preserve">I- ĐẤT NÔNG NGHIỆP </t>
  </si>
  <si>
    <t>Giá đất 
  hiện hành</t>
  </si>
  <si>
    <t>So sánh</t>
  </si>
  <si>
    <t xml:space="preserve">gọp 3 đoạn thành 1 tuyến do Sắp xếp KDC xuống đường </t>
  </si>
  <si>
    <t>Do trong t/g qua tuyến đường này được đầu tư nâng cấp, mở rộng, sắp xếp khu đân cư theo đề án sắp xếp KDC theo NQ số 12/201</t>
  </si>
  <si>
    <t xml:space="preserve">BẢNG TỔNG HỢP GIÁ ĐẤT </t>
  </si>
  <si>
    <t>Huyện Nam Trà My</t>
  </si>
  <si>
    <t xml:space="preserve">  Tỉnh Quảng Nam</t>
  </si>
  <si>
    <t>Người tổng hợp</t>
  </si>
  <si>
    <t xml:space="preserve">Thủ trưởng đơn vị </t>
  </si>
  <si>
    <t>STT</t>
  </si>
  <si>
    <t>Tên đơn vị hành chính/
 Loại đất nông nghiệp</t>
  </si>
  <si>
    <t>Vị trí 1</t>
  </si>
  <si>
    <t>Vị trí 2</t>
  </si>
  <si>
    <t>Vị trí 3</t>
  </si>
  <si>
    <t>Vị trí 4</t>
  </si>
  <si>
    <t xml:space="preserve">Đơn giá
(Đồng/m2) </t>
  </si>
  <si>
    <t xml:space="preserve">Đoạn từ Cầu Bê tông sông Nước Biêu giáp xã Trà Tập đến giáp ranh giới Trường Mẫu giáo Trà Cang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</si>
  <si>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ĐVT: đồng/m2</t>
  </si>
  <si>
    <t xml:space="preserve"> ĐẤT SẢN XUẤT KINH DOANH PHI NÔNG NGHIỆP KHÔNG PHẢI LÀ
 ĐẤT THƯƠNG MẠI DỊCH VỤ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</si>
</sst>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6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UVnTime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165" fontId="1" fillId="0" borderId="0" xfId="42" applyNumberFormat="1" applyFont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165" fontId="0" fillId="0" borderId="0" xfId="42" applyNumberFormat="1" applyFont="1" applyBorder="1" applyAlignment="1">
      <alignment horizontal="right" vertical="center"/>
    </xf>
    <xf numFmtId="43" fontId="0" fillId="0" borderId="0" xfId="42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43" fontId="0" fillId="0" borderId="0" xfId="42" applyNumberFormat="1" applyFont="1" applyAlignment="1">
      <alignment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65" fontId="1" fillId="0" borderId="10" xfId="42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165" fontId="6" fillId="0" borderId="10" xfId="42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5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42" applyNumberFormat="1" applyFont="1" applyFill="1" applyBorder="1" applyAlignment="1">
      <alignment horizontal="center" vertical="center" wrapText="1"/>
    </xf>
    <xf numFmtId="43" fontId="1" fillId="0" borderId="10" xfId="42" applyFont="1" applyFill="1" applyBorder="1" applyAlignment="1">
      <alignment horizontal="center" vertical="center"/>
    </xf>
    <xf numFmtId="165" fontId="1" fillId="0" borderId="10" xfId="42" applyNumberFormat="1" applyFont="1" applyFill="1" applyBorder="1" applyAlignment="1">
      <alignment horizontal="center" vertical="center"/>
    </xf>
    <xf numFmtId="43" fontId="14" fillId="0" borderId="10" xfId="42" applyFont="1" applyFill="1" applyBorder="1" applyAlignment="1">
      <alignment horizontal="center" vertical="center"/>
    </xf>
    <xf numFmtId="165" fontId="0" fillId="0" borderId="0" xfId="42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165" fontId="3" fillId="0" borderId="10" xfId="42" applyNumberFormat="1" applyFont="1" applyFill="1" applyBorder="1" applyAlignment="1">
      <alignment horizontal="center"/>
    </xf>
    <xf numFmtId="43" fontId="3" fillId="0" borderId="10" xfId="42" applyFont="1" applyFill="1" applyBorder="1" applyAlignment="1">
      <alignment horizontal="center"/>
    </xf>
    <xf numFmtId="165" fontId="3" fillId="0" borderId="0" xfId="42" applyNumberFormat="1" applyFont="1" applyFill="1" applyBorder="1" applyAlignment="1">
      <alignment/>
    </xf>
    <xf numFmtId="0" fontId="1" fillId="0" borderId="10" xfId="0" applyFont="1" applyFill="1" applyBorder="1" applyAlignment="1">
      <alignment horizontal="justify" vertical="justify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5" fontId="0" fillId="0" borderId="1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 horizontal="right" vertical="center"/>
    </xf>
    <xf numFmtId="165" fontId="0" fillId="0" borderId="10" xfId="42" applyNumberFormat="1" applyFont="1" applyFill="1" applyBorder="1" applyAlignment="1">
      <alignment horizontal="right"/>
    </xf>
    <xf numFmtId="43" fontId="0" fillId="0" borderId="10" xfId="42" applyFont="1" applyFill="1" applyBorder="1" applyAlignment="1">
      <alignment/>
    </xf>
    <xf numFmtId="0" fontId="0" fillId="0" borderId="0" xfId="0" applyFont="1" applyFill="1" applyBorder="1" applyAlignment="1">
      <alignment horizontal="justify" vertical="center"/>
    </xf>
    <xf numFmtId="165" fontId="0" fillId="0" borderId="0" xfId="42" applyNumberFormat="1" applyFon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165" fontId="0" fillId="0" borderId="10" xfId="42" applyNumberFormat="1" applyFont="1" applyFill="1" applyBorder="1" applyAlignment="1">
      <alignment horizontal="center" vertical="center"/>
    </xf>
    <xf numFmtId="43" fontId="0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justify" wrapText="1"/>
    </xf>
    <xf numFmtId="43" fontId="0" fillId="0" borderId="10" xfId="42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justify" wrapText="1"/>
    </xf>
    <xf numFmtId="165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165" fontId="0" fillId="0" borderId="10" xfId="42" applyNumberFormat="1" applyFont="1" applyFill="1" applyBorder="1" applyAlignment="1">
      <alignment horizontal="right" vertical="center" wrapText="1"/>
    </xf>
    <xf numFmtId="43" fontId="1" fillId="0" borderId="10" xfId="42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justify"/>
    </xf>
    <xf numFmtId="0" fontId="1" fillId="0" borderId="10" xfId="0" applyFont="1" applyFill="1" applyBorder="1" applyAlignment="1">
      <alignment horizontal="justify" vertical="center"/>
    </xf>
    <xf numFmtId="165" fontId="0" fillId="0" borderId="10" xfId="42" applyNumberFormat="1" applyFont="1" applyFill="1" applyBorder="1" applyAlignment="1">
      <alignment vertical="center"/>
    </xf>
    <xf numFmtId="165" fontId="1" fillId="0" borderId="10" xfId="42" applyNumberFormat="1" applyFont="1" applyFill="1" applyBorder="1" applyAlignment="1">
      <alignment vertical="center"/>
    </xf>
    <xf numFmtId="165" fontId="1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165" fontId="0" fillId="0" borderId="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65" fontId="53" fillId="0" borderId="10" xfId="4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6" fillId="0" borderId="10" xfId="4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justify" wrapText="1"/>
    </xf>
    <xf numFmtId="0" fontId="7" fillId="0" borderId="10" xfId="0" applyFont="1" applyBorder="1" applyAlignment="1">
      <alignment horizontal="center" vertical="center"/>
    </xf>
    <xf numFmtId="165" fontId="7" fillId="0" borderId="10" xfId="42" applyNumberFormat="1" applyFont="1" applyBorder="1" applyAlignment="1">
      <alignment horizontal="right"/>
    </xf>
    <xf numFmtId="165" fontId="7" fillId="0" borderId="10" xfId="42" applyNumberFormat="1" applyFont="1" applyBorder="1" applyAlignment="1">
      <alignment/>
    </xf>
    <xf numFmtId="43" fontId="7" fillId="0" borderId="10" xfId="42" applyNumberFormat="1" applyFont="1" applyBorder="1" applyAlignment="1">
      <alignment/>
    </xf>
    <xf numFmtId="165" fontId="7" fillId="0" borderId="10" xfId="42" applyNumberFormat="1" applyFont="1" applyBorder="1" applyAlignment="1">
      <alignment horizontal="center" vertical="center"/>
    </xf>
    <xf numFmtId="43" fontId="7" fillId="0" borderId="10" xfId="42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justify" wrapText="1"/>
    </xf>
    <xf numFmtId="165" fontId="7" fillId="0" borderId="10" xfId="42" applyNumberFormat="1" applyFont="1" applyBorder="1" applyAlignment="1">
      <alignment horizontal="right" vertical="center"/>
    </xf>
    <xf numFmtId="165" fontId="6" fillId="0" borderId="10" xfId="42" applyNumberFormat="1" applyFont="1" applyBorder="1" applyAlignment="1">
      <alignment horizontal="right" vertical="center"/>
    </xf>
    <xf numFmtId="43" fontId="7" fillId="0" borderId="10" xfId="42" applyNumberFormat="1" applyFont="1" applyBorder="1" applyAlignment="1">
      <alignment horizontal="right" vertical="center"/>
    </xf>
    <xf numFmtId="0" fontId="7" fillId="0" borderId="10" xfId="0" applyFont="1" applyBorder="1" applyAlignment="1" quotePrefix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165" fontId="54" fillId="0" borderId="10" xfId="42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justify" wrapText="1"/>
    </xf>
    <xf numFmtId="49" fontId="7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165" fontId="6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165" fontId="7" fillId="0" borderId="10" xfId="42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justify"/>
    </xf>
    <xf numFmtId="0" fontId="6" fillId="0" borderId="10" xfId="0" applyFont="1" applyBorder="1" applyAlignment="1">
      <alignment horizontal="justify" vertical="center"/>
    </xf>
    <xf numFmtId="165" fontId="7" fillId="0" borderId="10" xfId="42" applyNumberFormat="1" applyFont="1" applyBorder="1" applyAlignment="1">
      <alignment vertical="center"/>
    </xf>
    <xf numFmtId="165" fontId="6" fillId="0" borderId="10" xfId="42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left" vertical="center" wrapText="1"/>
    </xf>
    <xf numFmtId="49" fontId="6" fillId="0" borderId="11" xfId="42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65" fontId="7" fillId="0" borderId="12" xfId="42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165" fontId="7" fillId="0" borderId="13" xfId="42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65" fontId="7" fillId="0" borderId="15" xfId="42" applyNumberFormat="1" applyFont="1" applyBorder="1" applyAlignment="1">
      <alignment horizontal="center" vertical="center"/>
    </xf>
    <xf numFmtId="165" fontId="7" fillId="0" borderId="16" xfId="42" applyNumberFormat="1" applyFont="1" applyBorder="1" applyAlignment="1">
      <alignment horizontal="center" vertical="center"/>
    </xf>
    <xf numFmtId="165" fontId="7" fillId="0" borderId="14" xfId="42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43" fontId="6" fillId="0" borderId="18" xfId="42" applyNumberFormat="1" applyFont="1" applyBorder="1" applyAlignment="1">
      <alignment horizontal="center" vertical="center" wrapText="1"/>
    </xf>
    <xf numFmtId="43" fontId="6" fillId="0" borderId="11" xfId="4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6" fillId="0" borderId="10" xfId="42" applyNumberFormat="1" applyFont="1" applyBorder="1" applyAlignment="1">
      <alignment horizontal="center" vertical="center" wrapText="1"/>
    </xf>
    <xf numFmtId="165" fontId="6" fillId="0" borderId="10" xfId="42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12" fillId="0" borderId="19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justify" vertical="center" wrapText="1"/>
    </xf>
    <xf numFmtId="0" fontId="0" fillId="0" borderId="22" xfId="0" applyBorder="1" applyAlignment="1">
      <alignment horizontal="justify"/>
    </xf>
    <xf numFmtId="49" fontId="7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165" fontId="1" fillId="0" borderId="10" xfId="42" applyNumberFormat="1" applyFont="1" applyFill="1" applyBorder="1" applyAlignment="1">
      <alignment horizontal="center" vertical="center" wrapText="1"/>
    </xf>
    <xf numFmtId="165" fontId="1" fillId="0" borderId="10" xfId="42" applyNumberFormat="1" applyFont="1" applyFill="1" applyBorder="1" applyAlignment="1">
      <alignment horizontal="center" vertical="center"/>
    </xf>
    <xf numFmtId="43" fontId="1" fillId="0" borderId="10" xfId="4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1" fillId="0" borderId="0" xfId="42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5" fontId="6" fillId="0" borderId="12" xfId="42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5" fontId="6" fillId="0" borderId="13" xfId="42" applyNumberFormat="1" applyFont="1" applyBorder="1" applyAlignment="1">
      <alignment horizontal="center" vertical="center"/>
    </xf>
    <xf numFmtId="3" fontId="6" fillId="0" borderId="13" xfId="42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165" fontId="6" fillId="0" borderId="15" xfId="42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165" fontId="6" fillId="0" borderId="16" xfId="42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65" fontId="6" fillId="0" borderId="14" xfId="42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33">
      <selection activeCell="B160" sqref="B160"/>
    </sheetView>
  </sheetViews>
  <sheetFormatPr defaultColWidth="9.00390625" defaultRowHeight="15.75"/>
  <cols>
    <col min="1" max="1" width="7.00390625" style="2" customWidth="1"/>
    <col min="2" max="2" width="54.125" style="5" customWidth="1"/>
    <col min="3" max="3" width="8.75390625" style="4" customWidth="1"/>
    <col min="4" max="4" width="12.00390625" style="3" hidden="1" customWidth="1"/>
    <col min="5" max="5" width="14.50390625" style="3" customWidth="1"/>
    <col min="6" max="6" width="0.12890625" style="18" hidden="1" customWidth="1"/>
    <col min="7" max="7" width="15.125" style="3" customWidth="1"/>
    <col min="8" max="16384" width="9.00390625" style="2" customWidth="1"/>
  </cols>
  <sheetData>
    <row r="1" spans="1:6" ht="18.75">
      <c r="A1" s="94" t="s">
        <v>285</v>
      </c>
      <c r="B1" s="150" t="s">
        <v>286</v>
      </c>
      <c r="C1" s="150"/>
      <c r="D1" s="150"/>
      <c r="E1" s="150"/>
      <c r="F1" s="150"/>
    </row>
    <row r="2" spans="1:6" ht="18.75">
      <c r="A2" s="157"/>
      <c r="B2" s="157"/>
      <c r="C2" s="157"/>
      <c r="D2" s="157"/>
      <c r="E2" s="157"/>
      <c r="F2" s="157"/>
    </row>
    <row r="3" spans="1:6" ht="15.75">
      <c r="A3" s="154" t="s">
        <v>7</v>
      </c>
      <c r="B3" s="154" t="s">
        <v>258</v>
      </c>
      <c r="C3" s="153" t="s">
        <v>1</v>
      </c>
      <c r="D3" s="155" t="s">
        <v>284</v>
      </c>
      <c r="E3" s="155" t="s">
        <v>304</v>
      </c>
      <c r="F3" s="151" t="s">
        <v>256</v>
      </c>
    </row>
    <row r="4" spans="1:7" ht="41.25" customHeight="1">
      <c r="A4" s="154"/>
      <c r="B4" s="154"/>
      <c r="C4" s="153"/>
      <c r="D4" s="156"/>
      <c r="E4" s="155"/>
      <c r="F4" s="152"/>
      <c r="G4" s="17"/>
    </row>
    <row r="5" spans="1:15" ht="18.75">
      <c r="A5" s="95" t="s">
        <v>8</v>
      </c>
      <c r="B5" s="97" t="s">
        <v>0</v>
      </c>
      <c r="C5" s="98"/>
      <c r="D5" s="99"/>
      <c r="E5" s="100"/>
      <c r="F5" s="101"/>
      <c r="G5" s="9"/>
      <c r="H5" s="11"/>
      <c r="I5" s="11"/>
      <c r="J5" s="11"/>
      <c r="K5" s="11"/>
      <c r="L5" s="11"/>
      <c r="M5" s="12"/>
      <c r="N5" s="12"/>
      <c r="O5" s="3"/>
    </row>
    <row r="6" spans="1:15" ht="37.5">
      <c r="A6" s="95">
        <v>1</v>
      </c>
      <c r="B6" s="97" t="s">
        <v>254</v>
      </c>
      <c r="C6" s="98"/>
      <c r="D6" s="102"/>
      <c r="E6" s="102"/>
      <c r="F6" s="103"/>
      <c r="G6" s="9"/>
      <c r="H6" s="11"/>
      <c r="I6" s="11"/>
      <c r="J6" s="11"/>
      <c r="K6" s="11"/>
      <c r="L6" s="11"/>
      <c r="M6" s="12"/>
      <c r="N6" s="12"/>
      <c r="O6" s="3"/>
    </row>
    <row r="7" spans="1:15" ht="37.5">
      <c r="A7" s="98" t="s">
        <v>28</v>
      </c>
      <c r="B7" s="104" t="s">
        <v>154</v>
      </c>
      <c r="C7" s="98">
        <v>1</v>
      </c>
      <c r="D7" s="105">
        <v>1232000</v>
      </c>
      <c r="E7" s="106">
        <v>1235000</v>
      </c>
      <c r="F7" s="107">
        <f>(E7-D7)/D7*100</f>
        <v>0.2435064935064935</v>
      </c>
      <c r="G7" s="9"/>
      <c r="H7" s="11"/>
      <c r="I7" s="11"/>
      <c r="J7" s="11"/>
      <c r="K7" s="11"/>
      <c r="L7" s="11"/>
      <c r="M7" s="12"/>
      <c r="N7" s="12"/>
      <c r="O7" s="3"/>
    </row>
    <row r="8" spans="1:15" ht="37.5" customHeight="1">
      <c r="A8" s="98" t="s">
        <v>29</v>
      </c>
      <c r="B8" s="104" t="s">
        <v>155</v>
      </c>
      <c r="C8" s="98">
        <v>3</v>
      </c>
      <c r="D8" s="105">
        <v>840000</v>
      </c>
      <c r="E8" s="106">
        <v>845000</v>
      </c>
      <c r="F8" s="107">
        <f aca="true" t="shared" si="0" ref="F8:F16">(E8-D8)/D8*100</f>
        <v>0.5952380952380952</v>
      </c>
      <c r="G8" s="9"/>
      <c r="H8" s="11"/>
      <c r="I8" s="11"/>
      <c r="J8" s="11"/>
      <c r="K8" s="11"/>
      <c r="L8" s="11"/>
      <c r="M8" s="12"/>
      <c r="N8" s="12"/>
      <c r="O8" s="3"/>
    </row>
    <row r="9" spans="1:15" ht="37.5">
      <c r="A9" s="98" t="s">
        <v>30</v>
      </c>
      <c r="B9" s="104" t="s">
        <v>156</v>
      </c>
      <c r="C9" s="98">
        <v>2</v>
      </c>
      <c r="D9" s="105">
        <v>882000</v>
      </c>
      <c r="E9" s="106">
        <v>885000</v>
      </c>
      <c r="F9" s="107">
        <f t="shared" si="0"/>
        <v>0.3401360544217687</v>
      </c>
      <c r="G9" s="9"/>
      <c r="H9" s="11"/>
      <c r="I9" s="11"/>
      <c r="J9" s="11"/>
      <c r="K9" s="11"/>
      <c r="L9" s="11"/>
      <c r="M9" s="12"/>
      <c r="N9" s="12"/>
      <c r="O9" s="3"/>
    </row>
    <row r="10" spans="1:15" ht="37.5">
      <c r="A10" s="98" t="s">
        <v>31</v>
      </c>
      <c r="B10" s="104" t="s">
        <v>157</v>
      </c>
      <c r="C10" s="98">
        <v>6</v>
      </c>
      <c r="D10" s="105">
        <v>470000</v>
      </c>
      <c r="E10" s="106">
        <v>490000</v>
      </c>
      <c r="F10" s="107">
        <f t="shared" si="0"/>
        <v>4.25531914893617</v>
      </c>
      <c r="G10" s="9"/>
      <c r="H10" s="11"/>
      <c r="I10" s="11"/>
      <c r="J10" s="11"/>
      <c r="K10" s="11"/>
      <c r="L10" s="11"/>
      <c r="M10" s="12"/>
      <c r="N10" s="12"/>
      <c r="O10" s="3"/>
    </row>
    <row r="11" spans="1:15" ht="37.5">
      <c r="A11" s="98" t="s">
        <v>32</v>
      </c>
      <c r="B11" s="104" t="s">
        <v>158</v>
      </c>
      <c r="C11" s="98">
        <v>4</v>
      </c>
      <c r="D11" s="105">
        <v>588000</v>
      </c>
      <c r="E11" s="106">
        <v>600000</v>
      </c>
      <c r="F11" s="107">
        <f t="shared" si="0"/>
        <v>2.0408163265306123</v>
      </c>
      <c r="G11" s="9"/>
      <c r="H11" s="11"/>
      <c r="I11" s="11"/>
      <c r="J11" s="11"/>
      <c r="K11" s="11"/>
      <c r="L11" s="11"/>
      <c r="M11" s="12"/>
      <c r="N11" s="12"/>
      <c r="O11" s="3"/>
    </row>
    <row r="12" spans="1:15" ht="37.5">
      <c r="A12" s="98" t="s">
        <v>33</v>
      </c>
      <c r="B12" s="104" t="s">
        <v>159</v>
      </c>
      <c r="C12" s="98">
        <v>5</v>
      </c>
      <c r="D12" s="105">
        <v>504000</v>
      </c>
      <c r="E12" s="106">
        <v>530000</v>
      </c>
      <c r="F12" s="107">
        <f t="shared" si="0"/>
        <v>5.158730158730158</v>
      </c>
      <c r="G12" s="9"/>
      <c r="H12" s="11"/>
      <c r="I12" s="11"/>
      <c r="J12" s="11"/>
      <c r="K12" s="11"/>
      <c r="L12" s="11"/>
      <c r="M12" s="12"/>
      <c r="N12" s="12"/>
      <c r="O12" s="3"/>
    </row>
    <row r="13" spans="1:15" ht="33.75" customHeight="1">
      <c r="A13" s="98" t="s">
        <v>160</v>
      </c>
      <c r="B13" s="108" t="s">
        <v>161</v>
      </c>
      <c r="C13" s="98">
        <v>7</v>
      </c>
      <c r="D13" s="105">
        <v>227000</v>
      </c>
      <c r="E13" s="106">
        <v>235000</v>
      </c>
      <c r="F13" s="107">
        <f t="shared" si="0"/>
        <v>3.524229074889868</v>
      </c>
      <c r="G13" s="9"/>
      <c r="H13" s="11"/>
      <c r="I13" s="11"/>
      <c r="J13" s="11"/>
      <c r="K13" s="11"/>
      <c r="L13" s="11"/>
      <c r="M13" s="12"/>
      <c r="N13" s="12"/>
      <c r="O13" s="3"/>
    </row>
    <row r="14" spans="1:15" ht="37.5">
      <c r="A14" s="98" t="s">
        <v>162</v>
      </c>
      <c r="B14" s="109" t="s">
        <v>163</v>
      </c>
      <c r="C14" s="98">
        <v>8</v>
      </c>
      <c r="D14" s="105">
        <v>227000</v>
      </c>
      <c r="E14" s="106">
        <v>230000</v>
      </c>
      <c r="F14" s="107">
        <f t="shared" si="0"/>
        <v>1.3215859030837005</v>
      </c>
      <c r="G14" s="9"/>
      <c r="H14" s="11"/>
      <c r="I14" s="11"/>
      <c r="J14" s="11"/>
      <c r="K14" s="11"/>
      <c r="L14" s="11"/>
      <c r="M14" s="12"/>
      <c r="N14" s="12"/>
      <c r="O14" s="3"/>
    </row>
    <row r="15" spans="1:15" ht="37.5">
      <c r="A15" s="98" t="s">
        <v>164</v>
      </c>
      <c r="B15" s="104" t="s">
        <v>165</v>
      </c>
      <c r="C15" s="98">
        <v>9</v>
      </c>
      <c r="D15" s="105">
        <v>170000</v>
      </c>
      <c r="E15" s="106">
        <v>170000</v>
      </c>
      <c r="F15" s="107">
        <f t="shared" si="0"/>
        <v>0</v>
      </c>
      <c r="G15" s="9"/>
      <c r="H15" s="11"/>
      <c r="I15" s="11"/>
      <c r="J15" s="11"/>
      <c r="K15" s="11"/>
      <c r="L15" s="11"/>
      <c r="M15" s="12"/>
      <c r="N15" s="12"/>
      <c r="O15" s="3"/>
    </row>
    <row r="16" spans="1:15" ht="37.5">
      <c r="A16" s="98" t="s">
        <v>166</v>
      </c>
      <c r="B16" s="104" t="s">
        <v>167</v>
      </c>
      <c r="C16" s="98">
        <v>10</v>
      </c>
      <c r="D16" s="105">
        <v>150000</v>
      </c>
      <c r="E16" s="106">
        <v>150000</v>
      </c>
      <c r="F16" s="107">
        <f t="shared" si="0"/>
        <v>0</v>
      </c>
      <c r="G16" s="9"/>
      <c r="H16" s="11"/>
      <c r="I16" s="11"/>
      <c r="J16" s="11"/>
      <c r="K16" s="11"/>
      <c r="L16" s="11"/>
      <c r="M16" s="12"/>
      <c r="N16" s="12"/>
      <c r="O16" s="3"/>
    </row>
    <row r="17" spans="1:15" ht="56.25">
      <c r="A17" s="95">
        <v>2</v>
      </c>
      <c r="B17" s="97" t="s">
        <v>257</v>
      </c>
      <c r="C17" s="98"/>
      <c r="D17" s="105"/>
      <c r="E17" s="106"/>
      <c r="F17" s="107"/>
      <c r="G17" s="9"/>
      <c r="H17" s="11"/>
      <c r="I17" s="11"/>
      <c r="J17" s="11"/>
      <c r="K17" s="11"/>
      <c r="L17" s="11"/>
      <c r="M17" s="12"/>
      <c r="N17" s="12"/>
      <c r="O17" s="3"/>
    </row>
    <row r="18" spans="1:15" ht="37.5">
      <c r="A18" s="98" t="s">
        <v>53</v>
      </c>
      <c r="B18" s="104" t="s">
        <v>168</v>
      </c>
      <c r="C18" s="98">
        <v>1</v>
      </c>
      <c r="D18" s="105">
        <v>200000</v>
      </c>
      <c r="E18" s="106">
        <v>200000</v>
      </c>
      <c r="F18" s="107">
        <f aca="true" t="shared" si="1" ref="F18:F71">(E18-D18)/D18*100</f>
        <v>0</v>
      </c>
      <c r="G18" s="9"/>
      <c r="H18" s="11"/>
      <c r="I18" s="11"/>
      <c r="J18" s="11"/>
      <c r="K18" s="11"/>
      <c r="L18" s="11"/>
      <c r="M18" s="12"/>
      <c r="N18" s="12"/>
      <c r="O18" s="3"/>
    </row>
    <row r="19" spans="1:15" ht="37.5">
      <c r="A19" s="98" t="s">
        <v>54</v>
      </c>
      <c r="B19" s="104" t="s">
        <v>169</v>
      </c>
      <c r="C19" s="98">
        <v>2</v>
      </c>
      <c r="D19" s="105">
        <v>190000</v>
      </c>
      <c r="E19" s="106">
        <f>95%*E18</f>
        <v>190000</v>
      </c>
      <c r="F19" s="107">
        <f t="shared" si="1"/>
        <v>0</v>
      </c>
      <c r="G19" s="9"/>
      <c r="H19" s="11"/>
      <c r="I19" s="11"/>
      <c r="J19" s="11"/>
      <c r="K19" s="11"/>
      <c r="L19" s="11"/>
      <c r="M19" s="12"/>
      <c r="N19" s="12"/>
      <c r="O19" s="3"/>
    </row>
    <row r="20" spans="1:15" ht="37.5">
      <c r="A20" s="98" t="s">
        <v>55</v>
      </c>
      <c r="B20" s="104" t="s">
        <v>170</v>
      </c>
      <c r="C20" s="98">
        <v>3</v>
      </c>
      <c r="D20" s="105">
        <v>181000</v>
      </c>
      <c r="E20" s="110">
        <v>181000</v>
      </c>
      <c r="F20" s="107">
        <f t="shared" si="1"/>
        <v>0</v>
      </c>
      <c r="G20" s="9"/>
      <c r="H20" s="11"/>
      <c r="I20" s="11"/>
      <c r="J20" s="11"/>
      <c r="K20" s="11"/>
      <c r="L20" s="11"/>
      <c r="M20" s="12"/>
      <c r="N20" s="12"/>
      <c r="O20" s="3"/>
    </row>
    <row r="21" spans="1:15" ht="33.75" customHeight="1">
      <c r="A21" s="95">
        <v>3</v>
      </c>
      <c r="B21" s="127" t="s">
        <v>171</v>
      </c>
      <c r="C21" s="98"/>
      <c r="D21" s="105"/>
      <c r="E21" s="106"/>
      <c r="F21" s="107"/>
      <c r="G21" s="9"/>
      <c r="H21" s="11"/>
      <c r="I21" s="11"/>
      <c r="J21" s="11"/>
      <c r="K21" s="11"/>
      <c r="L21" s="11"/>
      <c r="M21" s="12"/>
      <c r="N21" s="12"/>
      <c r="O21" s="3"/>
    </row>
    <row r="22" spans="1:15" ht="18.75">
      <c r="A22" s="98" t="s">
        <v>45</v>
      </c>
      <c r="B22" s="104" t="s">
        <v>172</v>
      </c>
      <c r="C22" s="98">
        <v>1</v>
      </c>
      <c r="D22" s="105">
        <v>2119000</v>
      </c>
      <c r="E22" s="106">
        <v>2120000</v>
      </c>
      <c r="F22" s="107">
        <f t="shared" si="1"/>
        <v>0.04719207173194903</v>
      </c>
      <c r="G22" s="9"/>
      <c r="H22" s="11"/>
      <c r="I22" s="11"/>
      <c r="J22" s="11"/>
      <c r="K22" s="11"/>
      <c r="L22" s="11"/>
      <c r="M22" s="12"/>
      <c r="N22" s="12"/>
      <c r="O22" s="3"/>
    </row>
    <row r="23" spans="1:15" ht="37.5">
      <c r="A23" s="98" t="s">
        <v>46</v>
      </c>
      <c r="B23" s="104" t="s">
        <v>173</v>
      </c>
      <c r="C23" s="98">
        <v>2</v>
      </c>
      <c r="D23" s="105">
        <v>1766000</v>
      </c>
      <c r="E23" s="106">
        <v>1766000</v>
      </c>
      <c r="F23" s="107">
        <f t="shared" si="1"/>
        <v>0</v>
      </c>
      <c r="G23" s="9"/>
      <c r="H23" s="11"/>
      <c r="I23" s="11"/>
      <c r="J23" s="11"/>
      <c r="K23" s="11"/>
      <c r="L23" s="11"/>
      <c r="M23" s="12"/>
      <c r="N23" s="12"/>
      <c r="O23" s="3"/>
    </row>
    <row r="24" spans="1:15" ht="37.5">
      <c r="A24" s="98" t="s">
        <v>47</v>
      </c>
      <c r="B24" s="111" t="s">
        <v>174</v>
      </c>
      <c r="C24" s="98">
        <v>2</v>
      </c>
      <c r="D24" s="105">
        <v>1766000</v>
      </c>
      <c r="E24" s="106">
        <v>1766000</v>
      </c>
      <c r="F24" s="107">
        <f t="shared" si="1"/>
        <v>0</v>
      </c>
      <c r="G24" s="9"/>
      <c r="H24" s="11"/>
      <c r="I24" s="11"/>
      <c r="J24" s="11"/>
      <c r="K24" s="11"/>
      <c r="L24" s="11"/>
      <c r="M24" s="12"/>
      <c r="N24" s="12"/>
      <c r="O24" s="3"/>
    </row>
    <row r="25" spans="1:15" ht="37.5">
      <c r="A25" s="98" t="s">
        <v>48</v>
      </c>
      <c r="B25" s="111" t="s">
        <v>175</v>
      </c>
      <c r="C25" s="98">
        <v>3</v>
      </c>
      <c r="D25" s="105">
        <v>1483000</v>
      </c>
      <c r="E25" s="106">
        <v>1500000</v>
      </c>
      <c r="F25" s="107">
        <f t="shared" si="1"/>
        <v>1.1463250168577208</v>
      </c>
      <c r="G25" s="9"/>
      <c r="H25" s="11"/>
      <c r="I25" s="11"/>
      <c r="J25" s="11"/>
      <c r="K25" s="11"/>
      <c r="L25" s="11"/>
      <c r="M25" s="12"/>
      <c r="N25" s="12"/>
      <c r="O25" s="3"/>
    </row>
    <row r="26" spans="1:15" ht="37.5">
      <c r="A26" s="98" t="s">
        <v>49</v>
      </c>
      <c r="B26" s="111" t="s">
        <v>5</v>
      </c>
      <c r="C26" s="98">
        <v>4</v>
      </c>
      <c r="D26" s="105">
        <v>965000</v>
      </c>
      <c r="E26" s="106">
        <v>1000000</v>
      </c>
      <c r="F26" s="107">
        <f t="shared" si="1"/>
        <v>3.6269430051813467</v>
      </c>
      <c r="G26" s="9"/>
      <c r="H26" s="11"/>
      <c r="I26" s="11"/>
      <c r="J26" s="11"/>
      <c r="K26" s="11"/>
      <c r="L26" s="11"/>
      <c r="M26" s="12"/>
      <c r="N26" s="12"/>
      <c r="O26" s="3"/>
    </row>
    <row r="27" spans="1:15" ht="37.5">
      <c r="A27" s="98" t="s">
        <v>50</v>
      </c>
      <c r="B27" s="104" t="s">
        <v>176</v>
      </c>
      <c r="C27" s="98">
        <v>5</v>
      </c>
      <c r="D27" s="105">
        <v>562000</v>
      </c>
      <c r="E27" s="106">
        <v>565000</v>
      </c>
      <c r="F27" s="107">
        <f t="shared" si="1"/>
        <v>0.5338078291814947</v>
      </c>
      <c r="G27" s="9"/>
      <c r="H27" s="11"/>
      <c r="I27" s="11"/>
      <c r="J27" s="11"/>
      <c r="K27" s="11"/>
      <c r="L27" s="11"/>
      <c r="M27" s="12"/>
      <c r="N27" s="12"/>
      <c r="O27" s="3"/>
    </row>
    <row r="28" spans="1:15" ht="37.5">
      <c r="A28" s="98" t="s">
        <v>51</v>
      </c>
      <c r="B28" s="104" t="s">
        <v>177</v>
      </c>
      <c r="C28" s="98">
        <v>6</v>
      </c>
      <c r="D28" s="105">
        <v>404000</v>
      </c>
      <c r="E28" s="106">
        <v>405000</v>
      </c>
      <c r="F28" s="107">
        <f t="shared" si="1"/>
        <v>0.24752475247524752</v>
      </c>
      <c r="G28" s="13"/>
      <c r="H28" s="13"/>
      <c r="I28" s="14"/>
      <c r="J28" s="13"/>
      <c r="K28" s="13"/>
      <c r="L28" s="13"/>
      <c r="M28" s="13"/>
      <c r="N28" s="13"/>
      <c r="O28" s="3"/>
    </row>
    <row r="29" spans="1:15" ht="37.5">
      <c r="A29" s="98" t="s">
        <v>52</v>
      </c>
      <c r="B29" s="104" t="s">
        <v>27</v>
      </c>
      <c r="C29" s="98">
        <v>7</v>
      </c>
      <c r="D29" s="105">
        <v>236000</v>
      </c>
      <c r="E29" s="106">
        <v>240000</v>
      </c>
      <c r="F29" s="107">
        <f t="shared" si="1"/>
        <v>1.694915254237288</v>
      </c>
      <c r="G29" s="13"/>
      <c r="H29" s="13"/>
      <c r="I29" s="14"/>
      <c r="J29" s="13"/>
      <c r="K29" s="13"/>
      <c r="L29" s="13"/>
      <c r="M29" s="13"/>
      <c r="N29" s="13"/>
      <c r="O29" s="3"/>
    </row>
    <row r="30" spans="1:15" ht="37.5">
      <c r="A30" s="98" t="s">
        <v>178</v>
      </c>
      <c r="B30" s="104" t="s">
        <v>179</v>
      </c>
      <c r="C30" s="98">
        <v>7</v>
      </c>
      <c r="D30" s="105">
        <v>236000</v>
      </c>
      <c r="E30" s="106">
        <v>240000</v>
      </c>
      <c r="F30" s="107">
        <f t="shared" si="1"/>
        <v>1.694915254237288</v>
      </c>
      <c r="G30" s="13"/>
      <c r="H30" s="13"/>
      <c r="I30" s="14"/>
      <c r="J30" s="13"/>
      <c r="K30" s="13"/>
      <c r="L30" s="13"/>
      <c r="M30" s="13"/>
      <c r="N30" s="13"/>
      <c r="O30" s="3"/>
    </row>
    <row r="31" spans="1:15" ht="37.5">
      <c r="A31" s="98" t="s">
        <v>180</v>
      </c>
      <c r="B31" s="104" t="s">
        <v>181</v>
      </c>
      <c r="C31" s="98">
        <v>8</v>
      </c>
      <c r="D31" s="105">
        <v>190000</v>
      </c>
      <c r="E31" s="106">
        <v>195000</v>
      </c>
      <c r="F31" s="107">
        <f t="shared" si="1"/>
        <v>2.631578947368421</v>
      </c>
      <c r="G31" s="13"/>
      <c r="H31" s="13"/>
      <c r="I31" s="14"/>
      <c r="J31" s="13"/>
      <c r="K31" s="13"/>
      <c r="L31" s="13"/>
      <c r="M31" s="13"/>
      <c r="N31" s="13"/>
      <c r="O31" s="3"/>
    </row>
    <row r="32" spans="1:15" ht="37.5">
      <c r="A32" s="95">
        <v>4</v>
      </c>
      <c r="B32" s="97" t="s">
        <v>182</v>
      </c>
      <c r="C32" s="98"/>
      <c r="D32" s="105"/>
      <c r="E32" s="106"/>
      <c r="F32" s="107"/>
      <c r="G32" s="13"/>
      <c r="H32" s="13"/>
      <c r="I32" s="14"/>
      <c r="J32" s="13"/>
      <c r="K32" s="13"/>
      <c r="L32" s="13"/>
      <c r="M32" s="13"/>
      <c r="N32" s="13"/>
      <c r="O32" s="3"/>
    </row>
    <row r="33" spans="1:15" ht="18.75">
      <c r="A33" s="98" t="s">
        <v>41</v>
      </c>
      <c r="B33" s="104" t="s">
        <v>183</v>
      </c>
      <c r="C33" s="112">
        <v>7</v>
      </c>
      <c r="D33" s="105">
        <v>195000</v>
      </c>
      <c r="E33" s="106">
        <v>200000</v>
      </c>
      <c r="F33" s="107">
        <f t="shared" si="1"/>
        <v>2.564102564102564</v>
      </c>
      <c r="G33" s="13"/>
      <c r="H33" s="13"/>
      <c r="I33" s="14"/>
      <c r="J33" s="13"/>
      <c r="K33" s="13"/>
      <c r="L33" s="13"/>
      <c r="M33" s="13"/>
      <c r="N33" s="13"/>
      <c r="O33" s="3"/>
    </row>
    <row r="34" spans="1:15" ht="37.5">
      <c r="A34" s="98" t="s">
        <v>42</v>
      </c>
      <c r="B34" s="104" t="s">
        <v>184</v>
      </c>
      <c r="C34" s="112">
        <v>8</v>
      </c>
      <c r="D34" s="105">
        <v>169000</v>
      </c>
      <c r="E34" s="106">
        <v>169000</v>
      </c>
      <c r="F34" s="107">
        <f t="shared" si="1"/>
        <v>0</v>
      </c>
      <c r="G34" s="13"/>
      <c r="H34" s="13"/>
      <c r="I34" s="14"/>
      <c r="J34" s="13"/>
      <c r="K34" s="13"/>
      <c r="L34" s="13"/>
      <c r="M34" s="13"/>
      <c r="N34" s="13"/>
      <c r="O34" s="3"/>
    </row>
    <row r="35" spans="1:15" ht="37.5">
      <c r="A35" s="98" t="s">
        <v>43</v>
      </c>
      <c r="B35" s="113" t="s">
        <v>185</v>
      </c>
      <c r="C35" s="98">
        <v>3</v>
      </c>
      <c r="D35" s="105">
        <v>376000</v>
      </c>
      <c r="E35" s="106">
        <v>490000</v>
      </c>
      <c r="F35" s="107">
        <f t="shared" si="1"/>
        <v>30.319148936170215</v>
      </c>
      <c r="G35" s="13"/>
      <c r="H35" s="13"/>
      <c r="I35" s="14"/>
      <c r="J35" s="13"/>
      <c r="K35" s="13"/>
      <c r="L35" s="13"/>
      <c r="M35" s="13"/>
      <c r="N35" s="13"/>
      <c r="O35" s="3"/>
    </row>
    <row r="36" spans="1:15" ht="37.5">
      <c r="A36" s="98" t="s">
        <v>44</v>
      </c>
      <c r="B36" s="104" t="s">
        <v>249</v>
      </c>
      <c r="C36" s="98">
        <v>2</v>
      </c>
      <c r="D36" s="105">
        <v>689700</v>
      </c>
      <c r="E36" s="106">
        <v>705000</v>
      </c>
      <c r="F36" s="107">
        <f t="shared" si="1"/>
        <v>2.218355806872553</v>
      </c>
      <c r="G36" s="13"/>
      <c r="H36" s="13"/>
      <c r="I36" s="14"/>
      <c r="J36" s="13"/>
      <c r="K36" s="13"/>
      <c r="L36" s="13"/>
      <c r="M36" s="13"/>
      <c r="N36" s="13"/>
      <c r="O36" s="3"/>
    </row>
    <row r="37" spans="1:15" ht="37.5">
      <c r="A37" s="98" t="s">
        <v>186</v>
      </c>
      <c r="B37" s="109" t="s">
        <v>250</v>
      </c>
      <c r="C37" s="98">
        <v>1</v>
      </c>
      <c r="D37" s="105">
        <v>1344000</v>
      </c>
      <c r="E37" s="106">
        <v>1620000</v>
      </c>
      <c r="F37" s="107">
        <f t="shared" si="1"/>
        <v>20.535714285714285</v>
      </c>
      <c r="G37" s="13"/>
      <c r="H37" s="10"/>
      <c r="I37" s="15"/>
      <c r="J37" s="10"/>
      <c r="K37" s="10"/>
      <c r="L37" s="16"/>
      <c r="M37" s="10"/>
      <c r="N37" s="10"/>
      <c r="O37" s="3"/>
    </row>
    <row r="38" spans="1:15" ht="37.5">
      <c r="A38" s="98" t="s">
        <v>187</v>
      </c>
      <c r="B38" s="114" t="s">
        <v>252</v>
      </c>
      <c r="C38" s="98">
        <v>4</v>
      </c>
      <c r="D38" s="105">
        <v>282000</v>
      </c>
      <c r="E38" s="106">
        <v>380000</v>
      </c>
      <c r="F38" s="107">
        <f t="shared" si="1"/>
        <v>34.751773049645394</v>
      </c>
      <c r="G38" s="13"/>
      <c r="H38" s="10"/>
      <c r="I38" s="15"/>
      <c r="J38" s="10"/>
      <c r="K38" s="10"/>
      <c r="L38" s="16"/>
      <c r="M38" s="10"/>
      <c r="N38" s="10"/>
      <c r="O38" s="3"/>
    </row>
    <row r="39" spans="1:15" ht="37.5">
      <c r="A39" s="98" t="s">
        <v>188</v>
      </c>
      <c r="B39" s="109" t="s">
        <v>251</v>
      </c>
      <c r="C39" s="98">
        <v>5</v>
      </c>
      <c r="D39" s="105">
        <v>282000</v>
      </c>
      <c r="E39" s="106">
        <v>282000</v>
      </c>
      <c r="F39" s="107">
        <f t="shared" si="1"/>
        <v>0</v>
      </c>
      <c r="G39" s="13"/>
      <c r="H39" s="10"/>
      <c r="I39" s="15"/>
      <c r="J39" s="10"/>
      <c r="K39" s="10"/>
      <c r="L39" s="16"/>
      <c r="M39" s="10"/>
      <c r="N39" s="10"/>
      <c r="O39" s="3"/>
    </row>
    <row r="40" spans="1:15" ht="37.5">
      <c r="A40" s="98" t="s">
        <v>189</v>
      </c>
      <c r="B40" s="104" t="s">
        <v>190</v>
      </c>
      <c r="C40" s="112">
        <v>6</v>
      </c>
      <c r="D40" s="105">
        <v>240000</v>
      </c>
      <c r="E40" s="106">
        <v>240000</v>
      </c>
      <c r="F40" s="107">
        <f t="shared" si="1"/>
        <v>0</v>
      </c>
      <c r="G40" s="13"/>
      <c r="H40" s="10"/>
      <c r="I40" s="15"/>
      <c r="J40" s="10"/>
      <c r="K40" s="10"/>
      <c r="L40" s="16"/>
      <c r="M40" s="10"/>
      <c r="N40" s="10"/>
      <c r="O40" s="3"/>
    </row>
    <row r="41" spans="1:15" ht="56.25">
      <c r="A41" s="95">
        <v>5</v>
      </c>
      <c r="B41" s="115" t="s">
        <v>191</v>
      </c>
      <c r="C41" s="98"/>
      <c r="D41" s="105"/>
      <c r="E41" s="106">
        <v>115000</v>
      </c>
      <c r="F41" s="107"/>
      <c r="G41" s="13"/>
      <c r="H41" s="10"/>
      <c r="I41" s="15"/>
      <c r="J41" s="10"/>
      <c r="K41" s="10"/>
      <c r="L41" s="16"/>
      <c r="M41" s="10"/>
      <c r="N41" s="10"/>
      <c r="O41" s="3"/>
    </row>
    <row r="42" spans="1:15" ht="18.75">
      <c r="A42" s="95">
        <v>6</v>
      </c>
      <c r="B42" s="97" t="s">
        <v>6</v>
      </c>
      <c r="C42" s="98"/>
      <c r="D42" s="105"/>
      <c r="E42" s="106">
        <f>D42+D42*80%</f>
        <v>0</v>
      </c>
      <c r="F42" s="107"/>
      <c r="G42" s="13"/>
      <c r="H42" s="10"/>
      <c r="I42" s="15"/>
      <c r="J42" s="10"/>
      <c r="K42" s="10"/>
      <c r="L42" s="16"/>
      <c r="M42" s="10"/>
      <c r="N42" s="10"/>
      <c r="O42" s="3"/>
    </row>
    <row r="43" spans="1:15" ht="56.25">
      <c r="A43" s="112" t="s">
        <v>211</v>
      </c>
      <c r="B43" s="104" t="s">
        <v>192</v>
      </c>
      <c r="C43" s="98">
        <v>1</v>
      </c>
      <c r="D43" s="105">
        <v>150000</v>
      </c>
      <c r="E43" s="106">
        <v>150000</v>
      </c>
      <c r="F43" s="107">
        <f t="shared" si="1"/>
        <v>0</v>
      </c>
      <c r="G43" s="13"/>
      <c r="H43" s="10"/>
      <c r="I43" s="15"/>
      <c r="J43" s="10"/>
      <c r="K43" s="10"/>
      <c r="L43" s="16"/>
      <c r="M43" s="10"/>
      <c r="N43" s="10"/>
      <c r="O43" s="3"/>
    </row>
    <row r="44" spans="1:15" ht="37.5">
      <c r="A44" s="112" t="s">
        <v>213</v>
      </c>
      <c r="B44" s="104" t="s">
        <v>193</v>
      </c>
      <c r="C44" s="98">
        <v>2</v>
      </c>
      <c r="D44" s="105">
        <v>105000</v>
      </c>
      <c r="E44" s="106">
        <f>70%*E43</f>
        <v>105000</v>
      </c>
      <c r="F44" s="107">
        <f t="shared" si="1"/>
        <v>0</v>
      </c>
      <c r="G44" s="13"/>
      <c r="H44" s="10"/>
      <c r="I44" s="15"/>
      <c r="J44" s="10"/>
      <c r="K44" s="10"/>
      <c r="L44" s="16"/>
      <c r="M44" s="10"/>
      <c r="N44" s="10"/>
      <c r="O44" s="3"/>
    </row>
    <row r="45" spans="1:15" ht="40.5" customHeight="1">
      <c r="A45" s="112" t="s">
        <v>282</v>
      </c>
      <c r="B45" s="104" t="s">
        <v>194</v>
      </c>
      <c r="C45" s="98">
        <v>3</v>
      </c>
      <c r="D45" s="105">
        <v>74000</v>
      </c>
      <c r="E45" s="106">
        <v>74000</v>
      </c>
      <c r="F45" s="107">
        <f t="shared" si="1"/>
        <v>0</v>
      </c>
      <c r="G45" s="13"/>
      <c r="H45" s="10"/>
      <c r="I45" s="15"/>
      <c r="J45" s="10"/>
      <c r="K45" s="10"/>
      <c r="L45" s="16"/>
      <c r="M45" s="10"/>
      <c r="N45" s="10"/>
      <c r="O45" s="3"/>
    </row>
    <row r="46" spans="1:15" ht="50.25" customHeight="1">
      <c r="A46" s="95">
        <v>7</v>
      </c>
      <c r="B46" s="115" t="s">
        <v>26</v>
      </c>
      <c r="C46" s="98"/>
      <c r="D46" s="105">
        <v>63000</v>
      </c>
      <c r="E46" s="106">
        <v>63000</v>
      </c>
      <c r="F46" s="107">
        <f t="shared" si="1"/>
        <v>0</v>
      </c>
      <c r="G46" s="13"/>
      <c r="H46" s="10"/>
      <c r="I46" s="15"/>
      <c r="J46" s="10"/>
      <c r="K46" s="10"/>
      <c r="L46" s="16"/>
      <c r="M46" s="10"/>
      <c r="N46" s="10"/>
      <c r="O46" s="3"/>
    </row>
    <row r="47" spans="1:15" ht="21.75" customHeight="1">
      <c r="A47" s="95" t="s">
        <v>9</v>
      </c>
      <c r="B47" s="97" t="s">
        <v>10</v>
      </c>
      <c r="C47" s="98"/>
      <c r="D47" s="105"/>
      <c r="E47" s="106"/>
      <c r="F47" s="107"/>
      <c r="G47" s="13"/>
      <c r="H47" s="10"/>
      <c r="I47" s="15"/>
      <c r="J47" s="10"/>
      <c r="K47" s="10"/>
      <c r="L47" s="16"/>
      <c r="M47" s="10"/>
      <c r="N47" s="10"/>
      <c r="O47" s="3"/>
    </row>
    <row r="48" spans="1:15" ht="37.5">
      <c r="A48" s="95">
        <v>1</v>
      </c>
      <c r="B48" s="97" t="s">
        <v>237</v>
      </c>
      <c r="C48" s="98"/>
      <c r="D48" s="105"/>
      <c r="E48" s="106"/>
      <c r="F48" s="107"/>
      <c r="G48" s="13"/>
      <c r="H48" s="10"/>
      <c r="I48" s="15"/>
      <c r="J48" s="10"/>
      <c r="K48" s="10"/>
      <c r="L48" s="16"/>
      <c r="M48" s="10"/>
      <c r="N48" s="10"/>
      <c r="O48" s="3"/>
    </row>
    <row r="49" spans="1:15" ht="18.75">
      <c r="A49" s="98" t="s">
        <v>28</v>
      </c>
      <c r="B49" s="104" t="s">
        <v>34</v>
      </c>
      <c r="C49" s="98">
        <v>1</v>
      </c>
      <c r="D49" s="105">
        <v>612000</v>
      </c>
      <c r="E49" s="116">
        <v>620000</v>
      </c>
      <c r="F49" s="107">
        <f t="shared" si="1"/>
        <v>1.3071895424836601</v>
      </c>
      <c r="G49" s="13"/>
      <c r="H49" s="10"/>
      <c r="I49" s="15"/>
      <c r="J49" s="10"/>
      <c r="K49" s="10"/>
      <c r="L49" s="16"/>
      <c r="M49" s="10"/>
      <c r="N49" s="10"/>
      <c r="O49" s="3"/>
    </row>
    <row r="50" spans="1:15" ht="18.75">
      <c r="A50" s="98" t="s">
        <v>29</v>
      </c>
      <c r="B50" s="104" t="s">
        <v>195</v>
      </c>
      <c r="C50" s="98">
        <v>2</v>
      </c>
      <c r="D50" s="105">
        <v>306000</v>
      </c>
      <c r="E50" s="116">
        <v>310000</v>
      </c>
      <c r="F50" s="107">
        <f t="shared" si="1"/>
        <v>1.3071895424836601</v>
      </c>
      <c r="G50" s="13"/>
      <c r="H50" s="10"/>
      <c r="I50" s="15"/>
      <c r="J50" s="10"/>
      <c r="K50" s="10"/>
      <c r="L50" s="16"/>
      <c r="M50" s="10"/>
      <c r="N50" s="10"/>
      <c r="O50" s="3"/>
    </row>
    <row r="51" spans="1:15" ht="18.75">
      <c r="A51" s="98" t="s">
        <v>30</v>
      </c>
      <c r="B51" s="104" t="s">
        <v>196</v>
      </c>
      <c r="C51" s="98">
        <v>3</v>
      </c>
      <c r="D51" s="105">
        <v>214000</v>
      </c>
      <c r="E51" s="116">
        <v>215000</v>
      </c>
      <c r="F51" s="107">
        <f t="shared" si="1"/>
        <v>0.46728971962616817</v>
      </c>
      <c r="G51" s="13"/>
      <c r="H51" s="10"/>
      <c r="I51" s="15"/>
      <c r="J51" s="10"/>
      <c r="K51" s="10"/>
      <c r="L51" s="16"/>
      <c r="M51" s="10"/>
      <c r="N51" s="10"/>
      <c r="O51" s="3"/>
    </row>
    <row r="52" spans="1:15" ht="18.75">
      <c r="A52" s="95">
        <v>2</v>
      </c>
      <c r="B52" s="97" t="s">
        <v>197</v>
      </c>
      <c r="C52" s="98"/>
      <c r="D52" s="105"/>
      <c r="E52" s="106"/>
      <c r="F52" s="107"/>
      <c r="G52" s="13"/>
      <c r="H52" s="10"/>
      <c r="I52" s="15"/>
      <c r="J52" s="10"/>
      <c r="K52" s="10"/>
      <c r="L52" s="16"/>
      <c r="M52" s="10"/>
      <c r="N52" s="10"/>
      <c r="O52" s="3"/>
    </row>
    <row r="53" spans="1:15" ht="37.5">
      <c r="A53" s="98" t="s">
        <v>53</v>
      </c>
      <c r="B53" s="104" t="s">
        <v>35</v>
      </c>
      <c r="C53" s="98">
        <v>1</v>
      </c>
      <c r="D53" s="105">
        <v>612000</v>
      </c>
      <c r="E53" s="106">
        <v>620000</v>
      </c>
      <c r="F53" s="107">
        <f t="shared" si="1"/>
        <v>1.3071895424836601</v>
      </c>
      <c r="G53" s="13"/>
      <c r="H53" s="10"/>
      <c r="I53" s="15"/>
      <c r="J53" s="10"/>
      <c r="K53" s="10"/>
      <c r="L53" s="16"/>
      <c r="M53" s="10"/>
      <c r="N53" s="10"/>
      <c r="O53" s="3"/>
    </row>
    <row r="54" spans="1:15" ht="18.75">
      <c r="A54" s="98" t="s">
        <v>54</v>
      </c>
      <c r="B54" s="104" t="s">
        <v>36</v>
      </c>
      <c r="C54" s="98">
        <v>2</v>
      </c>
      <c r="D54" s="105">
        <v>428000</v>
      </c>
      <c r="E54" s="106">
        <f>70%*E53</f>
        <v>434000</v>
      </c>
      <c r="F54" s="107">
        <f t="shared" si="1"/>
        <v>1.4018691588785046</v>
      </c>
      <c r="G54" s="13"/>
      <c r="H54" s="10"/>
      <c r="I54" s="15"/>
      <c r="J54" s="10"/>
      <c r="K54" s="10"/>
      <c r="L54" s="16"/>
      <c r="M54" s="10"/>
      <c r="N54" s="10"/>
      <c r="O54" s="3"/>
    </row>
    <row r="55" spans="1:15" ht="18.75">
      <c r="A55" s="98" t="s">
        <v>55</v>
      </c>
      <c r="B55" s="104" t="s">
        <v>37</v>
      </c>
      <c r="C55" s="98">
        <v>3</v>
      </c>
      <c r="D55" s="105">
        <v>300000</v>
      </c>
      <c r="E55" s="106">
        <v>325000</v>
      </c>
      <c r="F55" s="107">
        <f t="shared" si="1"/>
        <v>8.333333333333332</v>
      </c>
      <c r="G55" s="13"/>
      <c r="H55" s="10"/>
      <c r="I55" s="15"/>
      <c r="J55" s="10"/>
      <c r="K55" s="10"/>
      <c r="L55" s="16"/>
      <c r="M55" s="10"/>
      <c r="N55" s="10"/>
      <c r="O55" s="3"/>
    </row>
    <row r="56" spans="1:15" ht="18.75">
      <c r="A56" s="98" t="s">
        <v>198</v>
      </c>
      <c r="B56" s="104" t="s">
        <v>38</v>
      </c>
      <c r="C56" s="98">
        <v>4</v>
      </c>
      <c r="D56" s="105">
        <v>240000</v>
      </c>
      <c r="E56" s="106">
        <v>270000</v>
      </c>
      <c r="F56" s="107">
        <f t="shared" si="1"/>
        <v>12.5</v>
      </c>
      <c r="G56" s="13"/>
      <c r="H56" s="10"/>
      <c r="I56" s="15"/>
      <c r="J56" s="10"/>
      <c r="K56" s="10"/>
      <c r="L56" s="16"/>
      <c r="M56" s="10"/>
      <c r="N56" s="10"/>
      <c r="O56" s="3"/>
    </row>
    <row r="57" spans="1:15" ht="18.75">
      <c r="A57" s="95">
        <v>3</v>
      </c>
      <c r="B57" s="97" t="s">
        <v>199</v>
      </c>
      <c r="C57" s="98"/>
      <c r="D57" s="105"/>
      <c r="E57" s="106"/>
      <c r="F57" s="107"/>
      <c r="G57" s="13"/>
      <c r="H57" s="10"/>
      <c r="I57" s="15"/>
      <c r="J57" s="10"/>
      <c r="K57" s="10"/>
      <c r="L57" s="16"/>
      <c r="M57" s="10"/>
      <c r="N57" s="10"/>
      <c r="O57" s="3"/>
    </row>
    <row r="58" spans="1:15" ht="37.5">
      <c r="A58" s="98" t="s">
        <v>45</v>
      </c>
      <c r="B58" s="117" t="s">
        <v>200</v>
      </c>
      <c r="C58" s="98">
        <v>1</v>
      </c>
      <c r="D58" s="105">
        <v>214000</v>
      </c>
      <c r="E58" s="106">
        <v>240000</v>
      </c>
      <c r="F58" s="107">
        <f t="shared" si="1"/>
        <v>12.149532710280374</v>
      </c>
      <c r="G58" s="13"/>
      <c r="H58" s="10"/>
      <c r="I58" s="15"/>
      <c r="J58" s="10"/>
      <c r="K58" s="10"/>
      <c r="L58" s="16"/>
      <c r="M58" s="10"/>
      <c r="N58" s="10"/>
      <c r="O58" s="3"/>
    </row>
    <row r="59" spans="1:15" ht="37.5">
      <c r="A59" s="98" t="s">
        <v>46</v>
      </c>
      <c r="B59" s="117" t="s">
        <v>201</v>
      </c>
      <c r="C59" s="98">
        <v>2</v>
      </c>
      <c r="D59" s="105">
        <v>150000</v>
      </c>
      <c r="E59" s="106">
        <v>170000</v>
      </c>
      <c r="F59" s="107">
        <f t="shared" si="1"/>
        <v>13.333333333333334</v>
      </c>
      <c r="G59" s="13"/>
      <c r="H59" s="10"/>
      <c r="I59" s="15"/>
      <c r="J59" s="10"/>
      <c r="K59" s="10"/>
      <c r="L59" s="16"/>
      <c r="M59" s="10"/>
      <c r="N59" s="10"/>
      <c r="O59" s="3"/>
    </row>
    <row r="60" spans="1:15" ht="37.5">
      <c r="A60" s="98" t="s">
        <v>47</v>
      </c>
      <c r="B60" s="117" t="s">
        <v>202</v>
      </c>
      <c r="C60" s="98">
        <v>3</v>
      </c>
      <c r="D60" s="105">
        <v>90000</v>
      </c>
      <c r="E60" s="106">
        <v>100000</v>
      </c>
      <c r="F60" s="107">
        <f t="shared" si="1"/>
        <v>11.11111111111111</v>
      </c>
      <c r="G60" s="13"/>
      <c r="H60" s="10"/>
      <c r="I60" s="15"/>
      <c r="J60" s="10"/>
      <c r="K60" s="10"/>
      <c r="L60" s="16"/>
      <c r="M60" s="10"/>
      <c r="N60" s="10"/>
      <c r="O60" s="3"/>
    </row>
    <row r="61" spans="1:15" ht="18.75">
      <c r="A61" s="95">
        <v>4</v>
      </c>
      <c r="B61" s="115" t="s">
        <v>203</v>
      </c>
      <c r="C61" s="98"/>
      <c r="D61" s="105"/>
      <c r="E61" s="106"/>
      <c r="F61" s="107"/>
      <c r="G61" s="13"/>
      <c r="H61" s="10"/>
      <c r="I61" s="15"/>
      <c r="J61" s="10"/>
      <c r="K61" s="10"/>
      <c r="L61" s="16"/>
      <c r="M61" s="10"/>
      <c r="N61" s="10"/>
      <c r="O61" s="3"/>
    </row>
    <row r="62" spans="1:15" ht="56.25">
      <c r="A62" s="98" t="s">
        <v>41</v>
      </c>
      <c r="B62" s="109" t="s">
        <v>204</v>
      </c>
      <c r="C62" s="112">
        <v>1</v>
      </c>
      <c r="D62" s="105">
        <v>150000</v>
      </c>
      <c r="E62" s="106">
        <v>170000</v>
      </c>
      <c r="F62" s="107">
        <f t="shared" si="1"/>
        <v>13.333333333333334</v>
      </c>
      <c r="G62" s="13"/>
      <c r="H62" s="10"/>
      <c r="I62" s="15"/>
      <c r="J62" s="10"/>
      <c r="K62" s="10"/>
      <c r="L62" s="16"/>
      <c r="M62" s="10"/>
      <c r="N62" s="10"/>
      <c r="O62" s="3"/>
    </row>
    <row r="63" spans="1:15" ht="37.5">
      <c r="A63" s="98" t="s">
        <v>42</v>
      </c>
      <c r="B63" s="109" t="s">
        <v>238</v>
      </c>
      <c r="C63" s="112">
        <v>2</v>
      </c>
      <c r="D63" s="105">
        <v>90000</v>
      </c>
      <c r="E63" s="106">
        <v>100000</v>
      </c>
      <c r="F63" s="107">
        <f t="shared" si="1"/>
        <v>11.11111111111111</v>
      </c>
      <c r="G63" s="13"/>
      <c r="H63" s="10"/>
      <c r="I63" s="15"/>
      <c r="J63" s="10"/>
      <c r="K63" s="10"/>
      <c r="L63" s="16"/>
      <c r="M63" s="10"/>
      <c r="N63" s="10"/>
      <c r="O63" s="3"/>
    </row>
    <row r="64" spans="1:15" ht="37.5">
      <c r="A64" s="98" t="s">
        <v>43</v>
      </c>
      <c r="B64" s="109" t="s">
        <v>205</v>
      </c>
      <c r="C64" s="112">
        <v>3</v>
      </c>
      <c r="D64" s="105">
        <v>65000</v>
      </c>
      <c r="E64" s="106">
        <v>70000</v>
      </c>
      <c r="F64" s="107">
        <f t="shared" si="1"/>
        <v>7.6923076923076925</v>
      </c>
      <c r="G64" s="13"/>
      <c r="H64" s="10"/>
      <c r="I64" s="15"/>
      <c r="J64" s="10"/>
      <c r="K64" s="10"/>
      <c r="L64" s="16"/>
      <c r="M64" s="10"/>
      <c r="N64" s="10"/>
      <c r="O64" s="3"/>
    </row>
    <row r="65" spans="1:15" ht="18.75">
      <c r="A65" s="95">
        <v>5</v>
      </c>
      <c r="B65" s="97" t="s">
        <v>39</v>
      </c>
      <c r="C65" s="98"/>
      <c r="D65" s="105"/>
      <c r="E65" s="106"/>
      <c r="F65" s="107"/>
      <c r="G65" s="13"/>
      <c r="H65" s="10"/>
      <c r="I65" s="15"/>
      <c r="J65" s="10"/>
      <c r="K65" s="10"/>
      <c r="L65" s="16"/>
      <c r="M65" s="10"/>
      <c r="N65" s="10"/>
      <c r="O65" s="3"/>
    </row>
    <row r="66" spans="1:15" ht="37.5">
      <c r="A66" s="98" t="s">
        <v>206</v>
      </c>
      <c r="B66" s="109" t="s">
        <v>207</v>
      </c>
      <c r="C66" s="98">
        <v>1</v>
      </c>
      <c r="D66" s="105">
        <v>150000</v>
      </c>
      <c r="E66" s="106">
        <v>170000</v>
      </c>
      <c r="F66" s="107">
        <f t="shared" si="1"/>
        <v>13.333333333333334</v>
      </c>
      <c r="G66" s="13"/>
      <c r="H66" s="10"/>
      <c r="I66" s="15"/>
      <c r="J66" s="10"/>
      <c r="K66" s="10"/>
      <c r="L66" s="16"/>
      <c r="M66" s="10"/>
      <c r="N66" s="10"/>
      <c r="O66" s="3"/>
    </row>
    <row r="67" spans="1:15" ht="37.5">
      <c r="A67" s="98" t="s">
        <v>208</v>
      </c>
      <c r="B67" s="109" t="s">
        <v>209</v>
      </c>
      <c r="C67" s="98">
        <v>2</v>
      </c>
      <c r="D67" s="105">
        <v>105000</v>
      </c>
      <c r="E67" s="106">
        <v>120000</v>
      </c>
      <c r="F67" s="107">
        <f t="shared" si="1"/>
        <v>14.285714285714285</v>
      </c>
      <c r="G67" s="13"/>
      <c r="H67" s="10"/>
      <c r="I67" s="15"/>
      <c r="J67" s="10"/>
      <c r="K67" s="10"/>
      <c r="L67" s="16"/>
      <c r="M67" s="10"/>
      <c r="N67" s="10"/>
      <c r="O67" s="3"/>
    </row>
    <row r="68" spans="1:15" ht="18.75">
      <c r="A68" s="98">
        <v>6</v>
      </c>
      <c r="B68" s="97" t="s">
        <v>210</v>
      </c>
      <c r="C68" s="98"/>
      <c r="D68" s="105"/>
      <c r="E68" s="106"/>
      <c r="F68" s="107"/>
      <c r="G68" s="13"/>
      <c r="H68" s="10"/>
      <c r="I68" s="15"/>
      <c r="J68" s="10"/>
      <c r="K68" s="10"/>
      <c r="L68" s="16"/>
      <c r="M68" s="10"/>
      <c r="N68" s="10"/>
      <c r="O68" s="3"/>
    </row>
    <row r="69" spans="1:15" ht="37.5">
      <c r="A69" s="98" t="s">
        <v>211</v>
      </c>
      <c r="B69" s="109" t="s">
        <v>212</v>
      </c>
      <c r="C69" s="98">
        <v>1</v>
      </c>
      <c r="D69" s="105">
        <v>115000</v>
      </c>
      <c r="E69" s="106">
        <v>130000</v>
      </c>
      <c r="F69" s="107">
        <f t="shared" si="1"/>
        <v>13.043478260869565</v>
      </c>
      <c r="G69" s="13"/>
      <c r="H69" s="10"/>
      <c r="I69" s="15"/>
      <c r="J69" s="10"/>
      <c r="K69" s="10"/>
      <c r="L69" s="16"/>
      <c r="M69" s="10"/>
      <c r="N69" s="10"/>
      <c r="O69" s="3"/>
    </row>
    <row r="70" spans="1:15" ht="37.5">
      <c r="A70" s="98" t="s">
        <v>213</v>
      </c>
      <c r="B70" s="109" t="s">
        <v>214</v>
      </c>
      <c r="C70" s="98">
        <v>2</v>
      </c>
      <c r="D70" s="105">
        <v>69000</v>
      </c>
      <c r="E70" s="106">
        <v>80000</v>
      </c>
      <c r="F70" s="107">
        <f t="shared" si="1"/>
        <v>15.942028985507244</v>
      </c>
      <c r="G70" s="13"/>
      <c r="H70" s="10"/>
      <c r="I70" s="15"/>
      <c r="J70" s="10"/>
      <c r="K70" s="10"/>
      <c r="L70" s="16"/>
      <c r="M70" s="10"/>
      <c r="N70" s="10"/>
      <c r="O70" s="3"/>
    </row>
    <row r="71" spans="1:15" ht="44.25" customHeight="1">
      <c r="A71" s="95">
        <v>7</v>
      </c>
      <c r="B71" s="115" t="s">
        <v>215</v>
      </c>
      <c r="C71" s="98"/>
      <c r="D71" s="105">
        <v>59000</v>
      </c>
      <c r="E71" s="106">
        <v>62000</v>
      </c>
      <c r="F71" s="107">
        <f t="shared" si="1"/>
        <v>5.084745762711865</v>
      </c>
      <c r="G71" s="13"/>
      <c r="H71" s="10"/>
      <c r="I71" s="15"/>
      <c r="J71" s="10"/>
      <c r="K71" s="10"/>
      <c r="L71" s="16"/>
      <c r="M71" s="10"/>
      <c r="N71" s="10"/>
      <c r="O71" s="3"/>
    </row>
    <row r="72" spans="1:15" ht="18.75">
      <c r="A72" s="118" t="s">
        <v>11</v>
      </c>
      <c r="B72" s="119" t="s">
        <v>17</v>
      </c>
      <c r="C72" s="98"/>
      <c r="D72" s="105"/>
      <c r="E72" s="106">
        <f>D72+D72*80%</f>
        <v>0</v>
      </c>
      <c r="F72" s="107"/>
      <c r="G72" s="13"/>
      <c r="H72" s="10"/>
      <c r="I72" s="15"/>
      <c r="J72" s="10"/>
      <c r="K72" s="10"/>
      <c r="L72" s="16"/>
      <c r="M72" s="10"/>
      <c r="N72" s="10"/>
      <c r="O72" s="3"/>
    </row>
    <row r="73" spans="1:15" ht="18.75">
      <c r="A73" s="95">
        <v>1</v>
      </c>
      <c r="B73" s="115" t="s">
        <v>216</v>
      </c>
      <c r="C73" s="98"/>
      <c r="D73" s="120"/>
      <c r="E73" s="106">
        <f>D73+D73*80%</f>
        <v>0</v>
      </c>
      <c r="F73" s="107"/>
      <c r="G73" s="13"/>
      <c r="H73" s="10"/>
      <c r="I73" s="15"/>
      <c r="J73" s="10"/>
      <c r="K73" s="10"/>
      <c r="L73" s="16"/>
      <c r="M73" s="10"/>
      <c r="N73" s="10"/>
      <c r="O73" s="3"/>
    </row>
    <row r="74" spans="1:15" ht="37.5">
      <c r="A74" s="112" t="s">
        <v>28</v>
      </c>
      <c r="B74" s="109" t="s">
        <v>217</v>
      </c>
      <c r="C74" s="98">
        <v>1</v>
      </c>
      <c r="D74" s="105">
        <v>189000</v>
      </c>
      <c r="E74" s="106">
        <v>195000</v>
      </c>
      <c r="F74" s="107">
        <f>(E74-D74)/D74*100</f>
        <v>3.1746031746031744</v>
      </c>
      <c r="G74" s="13"/>
      <c r="H74" s="10"/>
      <c r="I74" s="15"/>
      <c r="J74" s="10"/>
      <c r="K74" s="10"/>
      <c r="L74" s="16"/>
      <c r="M74" s="10"/>
      <c r="N74" s="10"/>
      <c r="O74" s="3"/>
    </row>
    <row r="75" spans="1:15" ht="18.75">
      <c r="A75" s="112" t="s">
        <v>29</v>
      </c>
      <c r="B75" s="109" t="s">
        <v>218</v>
      </c>
      <c r="C75" s="98">
        <v>2</v>
      </c>
      <c r="D75" s="105">
        <v>122000</v>
      </c>
      <c r="E75" s="106">
        <v>130000</v>
      </c>
      <c r="F75" s="107">
        <f>(E75-D75)/D75*100</f>
        <v>6.557377049180328</v>
      </c>
      <c r="G75" s="13"/>
      <c r="H75" s="10"/>
      <c r="I75" s="15"/>
      <c r="J75" s="10"/>
      <c r="K75" s="10"/>
      <c r="L75" s="16"/>
      <c r="M75" s="10"/>
      <c r="N75" s="10"/>
      <c r="O75" s="3"/>
    </row>
    <row r="76" spans="1:15" ht="18.75">
      <c r="A76" s="95">
        <v>2</v>
      </c>
      <c r="B76" s="115" t="s">
        <v>219</v>
      </c>
      <c r="C76" s="98"/>
      <c r="D76" s="105"/>
      <c r="E76" s="106"/>
      <c r="F76" s="107"/>
      <c r="G76" s="13"/>
      <c r="H76" s="10"/>
      <c r="I76" s="15"/>
      <c r="J76" s="10"/>
      <c r="K76" s="10"/>
      <c r="L76" s="16"/>
      <c r="M76" s="10"/>
      <c r="N76" s="10"/>
      <c r="O76" s="3"/>
    </row>
    <row r="77" spans="1:15" ht="37.5">
      <c r="A77" s="98" t="s">
        <v>53</v>
      </c>
      <c r="B77" s="109" t="s">
        <v>243</v>
      </c>
      <c r="C77" s="98">
        <v>1</v>
      </c>
      <c r="D77" s="105">
        <v>189000</v>
      </c>
      <c r="E77" s="106">
        <v>195000</v>
      </c>
      <c r="F77" s="107">
        <f>(E77-D77)/D77*100</f>
        <v>3.1746031746031744</v>
      </c>
      <c r="G77" s="13"/>
      <c r="H77" s="10"/>
      <c r="I77" s="15"/>
      <c r="J77" s="10"/>
      <c r="K77" s="10"/>
      <c r="L77" s="16"/>
      <c r="M77" s="10"/>
      <c r="N77" s="10"/>
      <c r="O77" s="3"/>
    </row>
    <row r="78" spans="1:15" ht="33" customHeight="1">
      <c r="A78" s="98" t="s">
        <v>54</v>
      </c>
      <c r="B78" s="109" t="s">
        <v>244</v>
      </c>
      <c r="C78" s="98">
        <v>2</v>
      </c>
      <c r="D78" s="105"/>
      <c r="E78" s="106">
        <v>140000</v>
      </c>
      <c r="F78" s="107"/>
      <c r="G78" s="13"/>
      <c r="H78" s="10"/>
      <c r="I78" s="15"/>
      <c r="J78" s="10"/>
      <c r="K78" s="10"/>
      <c r="L78" s="16"/>
      <c r="M78" s="10"/>
      <c r="N78" s="10"/>
      <c r="O78" s="3"/>
    </row>
    <row r="79" spans="1:15" ht="37.5">
      <c r="A79" s="98" t="s">
        <v>55</v>
      </c>
      <c r="B79" s="117" t="s">
        <v>245</v>
      </c>
      <c r="C79" s="98">
        <v>3</v>
      </c>
      <c r="D79" s="105"/>
      <c r="E79" s="106">
        <v>128000</v>
      </c>
      <c r="F79" s="107"/>
      <c r="G79" s="13"/>
      <c r="H79" s="10"/>
      <c r="I79" s="15"/>
      <c r="J79" s="10"/>
      <c r="K79" s="10"/>
      <c r="L79" s="16"/>
      <c r="M79" s="10"/>
      <c r="N79" s="10"/>
      <c r="O79" s="3"/>
    </row>
    <row r="80" spans="1:15" ht="37.5">
      <c r="A80" s="98" t="s">
        <v>198</v>
      </c>
      <c r="B80" s="111" t="s">
        <v>239</v>
      </c>
      <c r="C80" s="98">
        <v>4</v>
      </c>
      <c r="D80" s="105"/>
      <c r="E80" s="106">
        <v>125000</v>
      </c>
      <c r="F80" s="107"/>
      <c r="G80" s="13"/>
      <c r="H80" s="10"/>
      <c r="I80" s="15"/>
      <c r="J80" s="10"/>
      <c r="K80" s="10"/>
      <c r="L80" s="16"/>
      <c r="M80" s="10"/>
      <c r="N80" s="10"/>
      <c r="O80" s="3"/>
    </row>
    <row r="81" spans="1:15" ht="18.75">
      <c r="A81" s="95">
        <v>3</v>
      </c>
      <c r="B81" s="115" t="s">
        <v>246</v>
      </c>
      <c r="C81" s="98"/>
      <c r="D81" s="105"/>
      <c r="E81" s="106"/>
      <c r="F81" s="107"/>
      <c r="G81" s="13"/>
      <c r="H81" s="10"/>
      <c r="I81" s="15"/>
      <c r="J81" s="10"/>
      <c r="K81" s="10"/>
      <c r="L81" s="16"/>
      <c r="M81" s="10"/>
      <c r="N81" s="10"/>
      <c r="O81" s="3"/>
    </row>
    <row r="82" spans="1:15" ht="37.5">
      <c r="A82" s="98" t="s">
        <v>45</v>
      </c>
      <c r="B82" s="109" t="s">
        <v>220</v>
      </c>
      <c r="C82" s="98">
        <v>1</v>
      </c>
      <c r="D82" s="105"/>
      <c r="E82" s="106">
        <v>135000</v>
      </c>
      <c r="F82" s="107"/>
      <c r="G82" s="13"/>
      <c r="H82" s="10"/>
      <c r="I82" s="15"/>
      <c r="J82" s="10"/>
      <c r="K82" s="10"/>
      <c r="L82" s="16"/>
      <c r="M82" s="10"/>
      <c r="N82" s="10"/>
      <c r="O82" s="3"/>
    </row>
    <row r="83" spans="1:15" ht="37.5">
      <c r="A83" s="98" t="s">
        <v>46</v>
      </c>
      <c r="B83" s="109" t="s">
        <v>247</v>
      </c>
      <c r="C83" s="98">
        <v>2</v>
      </c>
      <c r="D83" s="105">
        <v>122000</v>
      </c>
      <c r="E83" s="106">
        <v>125000</v>
      </c>
      <c r="F83" s="107">
        <f>(E83-D83)/D83*100</f>
        <v>2.459016393442623</v>
      </c>
      <c r="G83" s="13"/>
      <c r="H83" s="10"/>
      <c r="I83" s="15"/>
      <c r="J83" s="10"/>
      <c r="K83" s="10"/>
      <c r="L83" s="16"/>
      <c r="M83" s="10"/>
      <c r="N83" s="10"/>
      <c r="O83" s="3"/>
    </row>
    <row r="84" spans="1:15" ht="37.5">
      <c r="A84" s="98" t="s">
        <v>47</v>
      </c>
      <c r="B84" s="109" t="s">
        <v>240</v>
      </c>
      <c r="C84" s="98">
        <v>3</v>
      </c>
      <c r="D84" s="106"/>
      <c r="E84" s="106">
        <v>95000</v>
      </c>
      <c r="F84" s="107"/>
      <c r="G84" s="13"/>
      <c r="H84" s="10"/>
      <c r="I84" s="15"/>
      <c r="J84" s="10"/>
      <c r="K84" s="10"/>
      <c r="L84" s="16"/>
      <c r="M84" s="10"/>
      <c r="N84" s="10"/>
      <c r="O84" s="3"/>
    </row>
    <row r="85" spans="1:15" ht="56.25">
      <c r="A85" s="95">
        <v>4</v>
      </c>
      <c r="B85" s="115" t="s">
        <v>248</v>
      </c>
      <c r="C85" s="98"/>
      <c r="D85" s="105"/>
      <c r="E85" s="106">
        <v>61000</v>
      </c>
      <c r="F85" s="107"/>
      <c r="G85" s="13"/>
      <c r="H85" s="10"/>
      <c r="I85" s="15"/>
      <c r="J85" s="10"/>
      <c r="K85" s="10"/>
      <c r="L85" s="16"/>
      <c r="M85" s="10"/>
      <c r="N85" s="10"/>
      <c r="O85" s="3"/>
    </row>
    <row r="86" spans="1:15" ht="18.75">
      <c r="A86" s="95" t="s">
        <v>13</v>
      </c>
      <c r="B86" s="97" t="s">
        <v>19</v>
      </c>
      <c r="C86" s="98"/>
      <c r="D86" s="105"/>
      <c r="E86" s="106">
        <f>D86+D86*80%</f>
        <v>0</v>
      </c>
      <c r="F86" s="107"/>
      <c r="G86" s="13"/>
      <c r="H86" s="10"/>
      <c r="I86" s="15"/>
      <c r="J86" s="10"/>
      <c r="K86" s="10"/>
      <c r="L86" s="16"/>
      <c r="M86" s="10"/>
      <c r="N86" s="10"/>
      <c r="O86" s="3"/>
    </row>
    <row r="87" spans="1:15" ht="37.5">
      <c r="A87" s="95">
        <v>1</v>
      </c>
      <c r="B87" s="115" t="s">
        <v>221</v>
      </c>
      <c r="C87" s="98"/>
      <c r="D87" s="105"/>
      <c r="E87" s="106">
        <f>D87+D87*80%</f>
        <v>0</v>
      </c>
      <c r="F87" s="107"/>
      <c r="G87" s="13"/>
      <c r="H87" s="10"/>
      <c r="I87" s="15"/>
      <c r="J87" s="10"/>
      <c r="K87" s="10"/>
      <c r="L87" s="16"/>
      <c r="M87" s="10"/>
      <c r="N87" s="10"/>
      <c r="O87" s="3"/>
    </row>
    <row r="88" spans="1:15" ht="29.25" customHeight="1">
      <c r="A88" s="98" t="s">
        <v>28</v>
      </c>
      <c r="B88" s="109" t="s">
        <v>222</v>
      </c>
      <c r="C88" s="98">
        <v>2</v>
      </c>
      <c r="D88" s="105">
        <v>117000</v>
      </c>
      <c r="E88" s="106">
        <v>125000</v>
      </c>
      <c r="F88" s="107">
        <f>(E88-D88)/D88*100</f>
        <v>6.837606837606838</v>
      </c>
      <c r="G88" s="13"/>
      <c r="H88" s="10"/>
      <c r="I88" s="15"/>
      <c r="J88" s="10"/>
      <c r="K88" s="10"/>
      <c r="L88" s="16"/>
      <c r="M88" s="10"/>
      <c r="N88" s="10"/>
      <c r="O88" s="3"/>
    </row>
    <row r="89" spans="1:15" ht="37.5">
      <c r="A89" s="98">
        <v>1.2</v>
      </c>
      <c r="B89" s="121" t="s">
        <v>223</v>
      </c>
      <c r="C89" s="98">
        <v>1</v>
      </c>
      <c r="D89" s="105">
        <v>126000</v>
      </c>
      <c r="E89" s="106">
        <v>135000</v>
      </c>
      <c r="F89" s="107">
        <f>(E89-D89)/D89*100</f>
        <v>7.142857142857142</v>
      </c>
      <c r="G89" s="13"/>
      <c r="H89" s="10"/>
      <c r="I89" s="15"/>
      <c r="J89" s="10"/>
      <c r="K89" s="10"/>
      <c r="L89" s="16"/>
      <c r="M89" s="10"/>
      <c r="N89" s="10"/>
      <c r="O89" s="3"/>
    </row>
    <row r="90" spans="1:15" ht="18.75">
      <c r="A90" s="95">
        <v>2</v>
      </c>
      <c r="B90" s="97" t="s">
        <v>242</v>
      </c>
      <c r="C90" s="98"/>
      <c r="D90" s="105"/>
      <c r="E90" s="106">
        <f>D90+D90*80%</f>
        <v>0</v>
      </c>
      <c r="F90" s="107"/>
      <c r="G90" s="13"/>
      <c r="H90" s="10"/>
      <c r="I90" s="15"/>
      <c r="J90" s="10"/>
      <c r="K90" s="10"/>
      <c r="L90" s="16"/>
      <c r="M90" s="10"/>
      <c r="N90" s="10"/>
      <c r="O90" s="3"/>
    </row>
    <row r="91" spans="1:15" ht="37.5">
      <c r="A91" s="98" t="s">
        <v>53</v>
      </c>
      <c r="B91" s="109" t="s">
        <v>241</v>
      </c>
      <c r="C91" s="98">
        <v>2</v>
      </c>
      <c r="D91" s="105"/>
      <c r="E91" s="106">
        <v>105000</v>
      </c>
      <c r="F91" s="107"/>
      <c r="G91" s="13"/>
      <c r="H91" s="10"/>
      <c r="I91" s="15"/>
      <c r="J91" s="10"/>
      <c r="K91" s="10"/>
      <c r="L91" s="16"/>
      <c r="M91" s="10"/>
      <c r="N91" s="10"/>
      <c r="O91" s="3"/>
    </row>
    <row r="92" spans="1:15" ht="37.5">
      <c r="A92" s="98" t="s">
        <v>54</v>
      </c>
      <c r="B92" s="121" t="s">
        <v>224</v>
      </c>
      <c r="C92" s="98">
        <v>1</v>
      </c>
      <c r="D92" s="105">
        <v>126000</v>
      </c>
      <c r="E92" s="106">
        <v>130000</v>
      </c>
      <c r="F92" s="107">
        <f>(E92-D92)/D92*100</f>
        <v>3.1746031746031744</v>
      </c>
      <c r="G92" s="13"/>
      <c r="H92" s="10"/>
      <c r="I92" s="15"/>
      <c r="J92" s="10"/>
      <c r="K92" s="10"/>
      <c r="L92" s="16"/>
      <c r="M92" s="10"/>
      <c r="N92" s="10"/>
      <c r="O92" s="3"/>
    </row>
    <row r="93" spans="1:15" ht="37.5">
      <c r="A93" s="95">
        <v>3</v>
      </c>
      <c r="B93" s="97" t="s">
        <v>20</v>
      </c>
      <c r="C93" s="98"/>
      <c r="D93" s="105">
        <v>54000</v>
      </c>
      <c r="E93" s="106">
        <v>60000</v>
      </c>
      <c r="F93" s="107">
        <f>(E93-D93)/D93*100</f>
        <v>11.11111111111111</v>
      </c>
      <c r="G93" s="13"/>
      <c r="H93" s="10"/>
      <c r="I93" s="15"/>
      <c r="J93" s="10"/>
      <c r="K93" s="10"/>
      <c r="L93" s="16"/>
      <c r="M93" s="10"/>
      <c r="N93" s="10"/>
      <c r="O93" s="3"/>
    </row>
    <row r="94" spans="1:6" ht="18.75">
      <c r="A94" s="95" t="s">
        <v>16</v>
      </c>
      <c r="B94" s="122" t="s">
        <v>12</v>
      </c>
      <c r="C94" s="98"/>
      <c r="D94" s="100"/>
      <c r="E94" s="106"/>
      <c r="F94" s="107"/>
    </row>
    <row r="95" spans="1:6" ht="18.75">
      <c r="A95" s="95">
        <v>1</v>
      </c>
      <c r="B95" s="123" t="s">
        <v>117</v>
      </c>
      <c r="C95" s="98"/>
      <c r="D95" s="100"/>
      <c r="E95" s="106"/>
      <c r="F95" s="107"/>
    </row>
    <row r="96" spans="1:6" ht="37.5">
      <c r="A96" s="98" t="s">
        <v>28</v>
      </c>
      <c r="B96" s="121" t="s">
        <v>118</v>
      </c>
      <c r="C96" s="98">
        <v>2</v>
      </c>
      <c r="D96" s="105">
        <v>117000</v>
      </c>
      <c r="E96" s="106">
        <v>120000</v>
      </c>
      <c r="F96" s="107">
        <f>(E96-D96)/D96*100</f>
        <v>2.564102564102564</v>
      </c>
    </row>
    <row r="97" spans="1:6" ht="37.5">
      <c r="A97" s="98" t="s">
        <v>29</v>
      </c>
      <c r="B97" s="121" t="s">
        <v>119</v>
      </c>
      <c r="C97" s="98">
        <v>1</v>
      </c>
      <c r="D97" s="105">
        <v>144000</v>
      </c>
      <c r="E97" s="106">
        <v>145000</v>
      </c>
      <c r="F97" s="107">
        <f>(E97-D97)/D97*100</f>
        <v>0.6944444444444444</v>
      </c>
    </row>
    <row r="98" spans="1:6" ht="37.5">
      <c r="A98" s="95">
        <v>2</v>
      </c>
      <c r="B98" s="123" t="s">
        <v>120</v>
      </c>
      <c r="C98" s="98"/>
      <c r="D98" s="105"/>
      <c r="E98" s="106"/>
      <c r="F98" s="107"/>
    </row>
    <row r="99" spans="1:6" ht="37.5">
      <c r="A99" s="98" t="s">
        <v>53</v>
      </c>
      <c r="B99" s="121" t="s">
        <v>121</v>
      </c>
      <c r="C99" s="98">
        <v>1</v>
      </c>
      <c r="D99" s="105">
        <v>144000</v>
      </c>
      <c r="E99" s="106">
        <v>145000</v>
      </c>
      <c r="F99" s="107">
        <f>(E99-D99)/D99*100</f>
        <v>0.6944444444444444</v>
      </c>
    </row>
    <row r="100" spans="1:6" ht="37.5">
      <c r="A100" s="98" t="s">
        <v>54</v>
      </c>
      <c r="B100" s="121" t="s">
        <v>77</v>
      </c>
      <c r="C100" s="98">
        <v>2</v>
      </c>
      <c r="D100" s="105">
        <v>99000</v>
      </c>
      <c r="E100" s="106">
        <v>100000</v>
      </c>
      <c r="F100" s="107">
        <f>(E100-D100)/D100*100</f>
        <v>1.0101010101010102</v>
      </c>
    </row>
    <row r="101" spans="1:6" ht="37.5">
      <c r="A101" s="95">
        <v>3</v>
      </c>
      <c r="B101" s="123" t="s">
        <v>78</v>
      </c>
      <c r="C101" s="98"/>
      <c r="D101" s="23"/>
      <c r="E101" s="106"/>
      <c r="F101" s="107"/>
    </row>
    <row r="102" spans="1:6" ht="37.5">
      <c r="A102" s="98" t="s">
        <v>45</v>
      </c>
      <c r="B102" s="121" t="s">
        <v>140</v>
      </c>
      <c r="C102" s="98">
        <v>1</v>
      </c>
      <c r="D102" s="102"/>
      <c r="E102" s="106">
        <v>102000</v>
      </c>
      <c r="F102" s="107"/>
    </row>
    <row r="103" spans="1:6" ht="56.25">
      <c r="A103" s="98" t="s">
        <v>46</v>
      </c>
      <c r="B103" s="121" t="s">
        <v>253</v>
      </c>
      <c r="C103" s="98">
        <v>2</v>
      </c>
      <c r="D103" s="102"/>
      <c r="E103" s="106">
        <v>96000</v>
      </c>
      <c r="F103" s="107"/>
    </row>
    <row r="104" spans="1:6" ht="37.5">
      <c r="A104" s="95">
        <v>4</v>
      </c>
      <c r="B104" s="123" t="s">
        <v>79</v>
      </c>
      <c r="C104" s="98"/>
      <c r="D104" s="23"/>
      <c r="E104" s="106"/>
      <c r="F104" s="107"/>
    </row>
    <row r="105" spans="1:6" ht="37.5">
      <c r="A105" s="98" t="s">
        <v>41</v>
      </c>
      <c r="B105" s="121" t="s">
        <v>80</v>
      </c>
      <c r="C105" s="98">
        <v>4</v>
      </c>
      <c r="D105" s="102"/>
      <c r="E105" s="106">
        <v>85000</v>
      </c>
      <c r="F105" s="107"/>
    </row>
    <row r="106" spans="1:6" ht="31.5" customHeight="1">
      <c r="A106" s="98" t="s">
        <v>42</v>
      </c>
      <c r="B106" s="121" t="s">
        <v>235</v>
      </c>
      <c r="C106" s="98">
        <v>3</v>
      </c>
      <c r="D106" s="102"/>
      <c r="E106" s="106">
        <v>87000</v>
      </c>
      <c r="F106" s="107"/>
    </row>
    <row r="107" spans="1:6" ht="47.25" customHeight="1">
      <c r="A107" s="98" t="s">
        <v>43</v>
      </c>
      <c r="B107" s="121" t="s">
        <v>236</v>
      </c>
      <c r="C107" s="98">
        <v>2</v>
      </c>
      <c r="D107" s="102"/>
      <c r="E107" s="106">
        <v>89000</v>
      </c>
      <c r="F107" s="107"/>
    </row>
    <row r="108" spans="1:6" ht="33" customHeight="1">
      <c r="A108" s="98" t="s">
        <v>44</v>
      </c>
      <c r="B108" s="121" t="s">
        <v>81</v>
      </c>
      <c r="C108" s="98">
        <v>1</v>
      </c>
      <c r="D108" s="102"/>
      <c r="E108" s="106">
        <v>95000</v>
      </c>
      <c r="F108" s="107"/>
    </row>
    <row r="109" spans="1:6" ht="37.5">
      <c r="A109" s="95">
        <v>5</v>
      </c>
      <c r="B109" s="123" t="s">
        <v>82</v>
      </c>
      <c r="C109" s="98"/>
      <c r="D109" s="105">
        <v>59000</v>
      </c>
      <c r="E109" s="106">
        <v>60000</v>
      </c>
      <c r="F109" s="107">
        <f>(E109-D109)/D109*100</f>
        <v>1.694915254237288</v>
      </c>
    </row>
    <row r="110" spans="1:6" ht="18.75">
      <c r="A110" s="95" t="s">
        <v>18</v>
      </c>
      <c r="B110" s="123" t="s">
        <v>14</v>
      </c>
      <c r="C110" s="98"/>
      <c r="D110" s="124"/>
      <c r="E110" s="106"/>
      <c r="F110" s="107"/>
    </row>
    <row r="111" spans="1:6" ht="37.5">
      <c r="A111" s="95">
        <v>1</v>
      </c>
      <c r="B111" s="123" t="s">
        <v>83</v>
      </c>
      <c r="C111" s="98"/>
      <c r="D111" s="124"/>
      <c r="E111" s="106"/>
      <c r="F111" s="107"/>
    </row>
    <row r="112" spans="1:6" ht="37.5">
      <c r="A112" s="98" t="s">
        <v>28</v>
      </c>
      <c r="B112" s="121" t="s">
        <v>84</v>
      </c>
      <c r="C112" s="98">
        <v>1</v>
      </c>
      <c r="D112" s="105">
        <v>108000</v>
      </c>
      <c r="E112" s="106">
        <v>110000</v>
      </c>
      <c r="F112" s="107">
        <f>(E112-D112)/D112*100</f>
        <v>1.8518518518518516</v>
      </c>
    </row>
    <row r="113" spans="1:6" ht="56.25">
      <c r="A113" s="98" t="s">
        <v>29</v>
      </c>
      <c r="B113" s="121" t="s">
        <v>85</v>
      </c>
      <c r="C113" s="98">
        <v>2</v>
      </c>
      <c r="D113" s="124">
        <v>108000</v>
      </c>
      <c r="E113" s="106">
        <v>108000</v>
      </c>
      <c r="F113" s="107">
        <f>(E113-D113)/D113*100</f>
        <v>0</v>
      </c>
    </row>
    <row r="114" spans="1:6" ht="56.25">
      <c r="A114" s="98" t="s">
        <v>30</v>
      </c>
      <c r="B114" s="121" t="s">
        <v>86</v>
      </c>
      <c r="C114" s="98">
        <v>3</v>
      </c>
      <c r="D114" s="124">
        <v>85000</v>
      </c>
      <c r="E114" s="106">
        <v>105000</v>
      </c>
      <c r="F114" s="107">
        <f>(E114-D114)/D114*100</f>
        <v>23.52941176470588</v>
      </c>
    </row>
    <row r="115" spans="1:6" ht="47.25" customHeight="1">
      <c r="A115" s="98" t="s">
        <v>31</v>
      </c>
      <c r="B115" s="121" t="s">
        <v>87</v>
      </c>
      <c r="C115" s="98">
        <v>4</v>
      </c>
      <c r="D115" s="124"/>
      <c r="E115" s="106">
        <v>100000</v>
      </c>
      <c r="F115" s="107"/>
    </row>
    <row r="116" spans="1:6" ht="56.25">
      <c r="A116" s="98" t="s">
        <v>32</v>
      </c>
      <c r="B116" s="121" t="s">
        <v>138</v>
      </c>
      <c r="C116" s="98">
        <v>5</v>
      </c>
      <c r="D116" s="124"/>
      <c r="E116" s="106">
        <v>95000</v>
      </c>
      <c r="F116" s="107"/>
    </row>
    <row r="117" spans="1:6" ht="56.25">
      <c r="A117" s="98" t="s">
        <v>33</v>
      </c>
      <c r="B117" s="121" t="s">
        <v>88</v>
      </c>
      <c r="C117" s="98">
        <v>6</v>
      </c>
      <c r="D117" s="124"/>
      <c r="E117" s="106">
        <v>90000</v>
      </c>
      <c r="F117" s="107"/>
    </row>
    <row r="118" spans="1:6" ht="18.75">
      <c r="A118" s="95">
        <v>2</v>
      </c>
      <c r="B118" s="123" t="s">
        <v>89</v>
      </c>
      <c r="C118" s="98"/>
      <c r="D118" s="124"/>
      <c r="E118" s="106"/>
      <c r="F118" s="107"/>
    </row>
    <row r="119" spans="1:6" ht="56.25">
      <c r="A119" s="98" t="s">
        <v>53</v>
      </c>
      <c r="B119" s="121" t="s">
        <v>229</v>
      </c>
      <c r="C119" s="98">
        <v>2</v>
      </c>
      <c r="D119" s="105">
        <v>85000</v>
      </c>
      <c r="E119" s="106">
        <v>95000</v>
      </c>
      <c r="F119" s="107">
        <f>(E119-D119)/D119*100</f>
        <v>11.76470588235294</v>
      </c>
    </row>
    <row r="120" spans="1:6" ht="56.25">
      <c r="A120" s="98" t="s">
        <v>54</v>
      </c>
      <c r="B120" s="121" t="s">
        <v>230</v>
      </c>
      <c r="C120" s="98">
        <v>1</v>
      </c>
      <c r="D120" s="102">
        <v>85000</v>
      </c>
      <c r="E120" s="106">
        <v>110000</v>
      </c>
      <c r="F120" s="107">
        <f>(E120-D120)/D120*100</f>
        <v>29.411764705882355</v>
      </c>
    </row>
    <row r="121" spans="1:6" ht="18.75">
      <c r="A121" s="95">
        <v>3</v>
      </c>
      <c r="B121" s="123" t="s">
        <v>90</v>
      </c>
      <c r="C121" s="98"/>
      <c r="D121" s="23"/>
      <c r="E121" s="106"/>
      <c r="F121" s="107"/>
    </row>
    <row r="122" spans="1:6" ht="25.5" customHeight="1">
      <c r="A122" s="98" t="s">
        <v>45</v>
      </c>
      <c r="B122" s="121" t="s">
        <v>122</v>
      </c>
      <c r="C122" s="98">
        <v>1</v>
      </c>
      <c r="D122" s="105">
        <v>85000</v>
      </c>
      <c r="E122" s="106">
        <v>110000</v>
      </c>
      <c r="F122" s="107">
        <f>(E122-D122)/D122*100</f>
        <v>29.411764705882355</v>
      </c>
    </row>
    <row r="123" spans="1:6" ht="51" customHeight="1">
      <c r="A123" s="98" t="s">
        <v>46</v>
      </c>
      <c r="B123" s="121" t="s">
        <v>139</v>
      </c>
      <c r="C123" s="98">
        <v>2</v>
      </c>
      <c r="D123" s="102"/>
      <c r="E123" s="106">
        <v>85000</v>
      </c>
      <c r="F123" s="107"/>
    </row>
    <row r="124" spans="1:6" ht="44.25" customHeight="1">
      <c r="A124" s="95">
        <v>4</v>
      </c>
      <c r="B124" s="123" t="s">
        <v>15</v>
      </c>
      <c r="C124" s="98"/>
      <c r="D124" s="125">
        <v>52000</v>
      </c>
      <c r="E124" s="106">
        <v>55000</v>
      </c>
      <c r="F124" s="107">
        <f>(E124-D124)/D124*100</f>
        <v>5.769230769230769</v>
      </c>
    </row>
    <row r="125" spans="1:6" ht="18.75">
      <c r="A125" s="95" t="s">
        <v>225</v>
      </c>
      <c r="B125" s="123" t="s">
        <v>25</v>
      </c>
      <c r="C125" s="98"/>
      <c r="D125" s="100"/>
      <c r="E125" s="106"/>
      <c r="F125" s="107"/>
    </row>
    <row r="126" spans="1:6" ht="37.5">
      <c r="A126" s="95">
        <v>1</v>
      </c>
      <c r="B126" s="123" t="s">
        <v>106</v>
      </c>
      <c r="C126" s="98"/>
      <c r="D126" s="105"/>
      <c r="E126" s="106"/>
      <c r="F126" s="107"/>
    </row>
    <row r="127" spans="1:6" ht="37.5">
      <c r="A127" s="98" t="s">
        <v>28</v>
      </c>
      <c r="B127" s="121" t="s">
        <v>141</v>
      </c>
      <c r="C127" s="98">
        <v>2</v>
      </c>
      <c r="D127" s="105">
        <v>90000</v>
      </c>
      <c r="E127" s="106">
        <v>90000</v>
      </c>
      <c r="F127" s="107">
        <f>(E127-D127)/D127*100</f>
        <v>0</v>
      </c>
    </row>
    <row r="128" spans="1:6" ht="37.5">
      <c r="A128" s="98" t="s">
        <v>29</v>
      </c>
      <c r="B128" s="121" t="s">
        <v>231</v>
      </c>
      <c r="C128" s="98">
        <v>1</v>
      </c>
      <c r="D128" s="105">
        <v>90000</v>
      </c>
      <c r="E128" s="106">
        <v>110000</v>
      </c>
      <c r="F128" s="107">
        <f>(E128-D128)/D128*100</f>
        <v>22.22222222222222</v>
      </c>
    </row>
    <row r="129" spans="1:6" ht="40.5" customHeight="1">
      <c r="A129" s="95">
        <v>2</v>
      </c>
      <c r="B129" s="123" t="s">
        <v>107</v>
      </c>
      <c r="C129" s="98"/>
      <c r="D129" s="105"/>
      <c r="E129" s="106"/>
      <c r="F129" s="107"/>
    </row>
    <row r="130" spans="1:6" ht="62.25" customHeight="1">
      <c r="A130" s="95" t="s">
        <v>76</v>
      </c>
      <c r="B130" s="121" t="s">
        <v>108</v>
      </c>
      <c r="C130" s="98">
        <v>1</v>
      </c>
      <c r="D130" s="105"/>
      <c r="E130" s="106">
        <v>85000</v>
      </c>
      <c r="F130" s="107"/>
    </row>
    <row r="131" spans="1:6" ht="18.75">
      <c r="A131" s="95">
        <v>3</v>
      </c>
      <c r="B131" s="123" t="s">
        <v>109</v>
      </c>
      <c r="C131" s="98"/>
      <c r="D131" s="105"/>
      <c r="E131" s="106"/>
      <c r="F131" s="107"/>
    </row>
    <row r="132" spans="1:6" ht="37.5">
      <c r="A132" s="98" t="s">
        <v>45</v>
      </c>
      <c r="B132" s="121" t="s">
        <v>110</v>
      </c>
      <c r="C132" s="98">
        <v>1</v>
      </c>
      <c r="D132" s="105"/>
      <c r="E132" s="106">
        <v>110000</v>
      </c>
      <c r="F132" s="107"/>
    </row>
    <row r="133" spans="1:6" ht="37.5">
      <c r="A133" s="98" t="s">
        <v>46</v>
      </c>
      <c r="B133" s="121" t="s">
        <v>111</v>
      </c>
      <c r="C133" s="98">
        <v>2</v>
      </c>
      <c r="D133" s="105"/>
      <c r="E133" s="106">
        <v>85000</v>
      </c>
      <c r="F133" s="107"/>
    </row>
    <row r="134" spans="1:6" ht="25.5" customHeight="1">
      <c r="A134" s="98" t="s">
        <v>47</v>
      </c>
      <c r="B134" s="121" t="s">
        <v>112</v>
      </c>
      <c r="C134" s="98">
        <v>3</v>
      </c>
      <c r="D134" s="105"/>
      <c r="E134" s="106">
        <v>75000</v>
      </c>
      <c r="F134" s="107"/>
    </row>
    <row r="135" spans="1:6" ht="56.25">
      <c r="A135" s="95">
        <v>4</v>
      </c>
      <c r="B135" s="123" t="s">
        <v>113</v>
      </c>
      <c r="C135" s="98"/>
      <c r="D135" s="105"/>
      <c r="E135" s="106"/>
      <c r="F135" s="107"/>
    </row>
    <row r="136" spans="1:6" ht="51.75" customHeight="1">
      <c r="A136" s="98" t="s">
        <v>41</v>
      </c>
      <c r="B136" s="121" t="s">
        <v>114</v>
      </c>
      <c r="C136" s="98">
        <v>2</v>
      </c>
      <c r="D136" s="105">
        <v>65000</v>
      </c>
      <c r="E136" s="106">
        <v>68000</v>
      </c>
      <c r="F136" s="107">
        <f aca="true" t="shared" si="2" ref="F136:F191">(E136-D136)/D136*100</f>
        <v>4.615384615384616</v>
      </c>
    </row>
    <row r="137" spans="1:6" ht="48" customHeight="1">
      <c r="A137" s="98" t="s">
        <v>42</v>
      </c>
      <c r="B137" s="121" t="s">
        <v>115</v>
      </c>
      <c r="C137" s="98">
        <v>2</v>
      </c>
      <c r="D137" s="105"/>
      <c r="E137" s="106">
        <v>68000</v>
      </c>
      <c r="F137" s="107"/>
    </row>
    <row r="138" spans="1:6" ht="88.5" customHeight="1">
      <c r="A138" s="98" t="s">
        <v>43</v>
      </c>
      <c r="B138" s="121" t="s">
        <v>116</v>
      </c>
      <c r="C138" s="98">
        <v>1</v>
      </c>
      <c r="D138" s="105"/>
      <c r="E138" s="106">
        <v>95000</v>
      </c>
      <c r="F138" s="107"/>
    </row>
    <row r="139" spans="1:6" ht="45.75" customHeight="1">
      <c r="A139" s="95">
        <v>3</v>
      </c>
      <c r="B139" s="123" t="s">
        <v>40</v>
      </c>
      <c r="C139" s="98"/>
      <c r="D139" s="105">
        <v>54000</v>
      </c>
      <c r="E139" s="106">
        <v>60000</v>
      </c>
      <c r="F139" s="107">
        <f t="shared" si="2"/>
        <v>11.11111111111111</v>
      </c>
    </row>
    <row r="140" spans="1:6" ht="21.75" customHeight="1">
      <c r="A140" s="95" t="s">
        <v>226</v>
      </c>
      <c r="B140" s="123" t="s">
        <v>24</v>
      </c>
      <c r="C140" s="98"/>
      <c r="D140" s="105"/>
      <c r="E140" s="106"/>
      <c r="F140" s="107"/>
    </row>
    <row r="141" spans="1:6" ht="21.75" customHeight="1">
      <c r="A141" s="95">
        <v>1</v>
      </c>
      <c r="B141" s="123" t="s">
        <v>91</v>
      </c>
      <c r="C141" s="98"/>
      <c r="D141" s="105"/>
      <c r="E141" s="106"/>
      <c r="F141" s="107"/>
    </row>
    <row r="142" spans="1:6" ht="42" customHeight="1">
      <c r="A142" s="98" t="s">
        <v>76</v>
      </c>
      <c r="B142" s="121" t="s">
        <v>135</v>
      </c>
      <c r="C142" s="98">
        <v>1</v>
      </c>
      <c r="D142" s="105">
        <v>79000</v>
      </c>
      <c r="E142" s="106">
        <v>87000</v>
      </c>
      <c r="F142" s="107">
        <f t="shared" si="2"/>
        <v>10.126582278481013</v>
      </c>
    </row>
    <row r="143" spans="1:6" ht="20.25" customHeight="1">
      <c r="A143" s="95">
        <v>2</v>
      </c>
      <c r="B143" s="123" t="s">
        <v>92</v>
      </c>
      <c r="C143" s="98"/>
      <c r="D143" s="105"/>
      <c r="E143" s="106"/>
      <c r="F143" s="107"/>
    </row>
    <row r="144" spans="1:6" ht="37.5">
      <c r="A144" s="98" t="s">
        <v>76</v>
      </c>
      <c r="B144" s="121" t="s">
        <v>134</v>
      </c>
      <c r="C144" s="98">
        <v>1</v>
      </c>
      <c r="D144" s="105">
        <v>97000</v>
      </c>
      <c r="E144" s="106">
        <v>100000</v>
      </c>
      <c r="F144" s="107">
        <f t="shared" si="2"/>
        <v>3.0927835051546393</v>
      </c>
    </row>
    <row r="145" spans="1:6" ht="33" customHeight="1">
      <c r="A145" s="95">
        <v>3</v>
      </c>
      <c r="B145" s="123" t="s">
        <v>93</v>
      </c>
      <c r="C145" s="98"/>
      <c r="D145" s="105"/>
      <c r="E145" s="106"/>
      <c r="F145" s="107"/>
    </row>
    <row r="146" spans="1:6" ht="50.25" customHeight="1">
      <c r="A146" s="98" t="s">
        <v>45</v>
      </c>
      <c r="B146" s="121" t="s">
        <v>136</v>
      </c>
      <c r="C146" s="98">
        <v>1</v>
      </c>
      <c r="D146" s="105">
        <v>68000</v>
      </c>
      <c r="E146" s="106">
        <v>100000</v>
      </c>
      <c r="F146" s="107">
        <f t="shared" si="2"/>
        <v>47.05882352941176</v>
      </c>
    </row>
    <row r="147" spans="1:6" ht="56.25">
      <c r="A147" s="98" t="s">
        <v>46</v>
      </c>
      <c r="B147" s="121" t="s">
        <v>232</v>
      </c>
      <c r="C147" s="98">
        <v>1</v>
      </c>
      <c r="D147" s="105">
        <v>68000</v>
      </c>
      <c r="E147" s="106">
        <v>100000</v>
      </c>
      <c r="F147" s="107">
        <f t="shared" si="2"/>
        <v>47.05882352941176</v>
      </c>
    </row>
    <row r="148" spans="1:6" ht="37.5">
      <c r="A148" s="98" t="s">
        <v>47</v>
      </c>
      <c r="B148" s="121" t="s">
        <v>94</v>
      </c>
      <c r="C148" s="98">
        <v>2</v>
      </c>
      <c r="D148" s="105">
        <v>68000</v>
      </c>
      <c r="E148" s="106">
        <v>73000</v>
      </c>
      <c r="F148" s="107">
        <f t="shared" si="2"/>
        <v>7.352941176470589</v>
      </c>
    </row>
    <row r="149" spans="1:6" ht="37.5">
      <c r="A149" s="98" t="s">
        <v>48</v>
      </c>
      <c r="B149" s="121" t="s">
        <v>95</v>
      </c>
      <c r="C149" s="98">
        <v>2</v>
      </c>
      <c r="D149" s="105">
        <v>68000</v>
      </c>
      <c r="E149" s="106">
        <v>73000</v>
      </c>
      <c r="F149" s="107">
        <f t="shared" si="2"/>
        <v>7.352941176470589</v>
      </c>
    </row>
    <row r="150" spans="1:6" ht="37.5">
      <c r="A150" s="98" t="s">
        <v>49</v>
      </c>
      <c r="B150" s="121" t="s">
        <v>96</v>
      </c>
      <c r="C150" s="98">
        <v>3</v>
      </c>
      <c r="D150" s="105"/>
      <c r="E150" s="106">
        <v>69000</v>
      </c>
      <c r="F150" s="107"/>
    </row>
    <row r="151" spans="1:6" ht="37.5">
      <c r="A151" s="98" t="s">
        <v>50</v>
      </c>
      <c r="B151" s="121" t="s">
        <v>142</v>
      </c>
      <c r="C151" s="98">
        <v>3</v>
      </c>
      <c r="D151" s="105"/>
      <c r="E151" s="106">
        <v>69000</v>
      </c>
      <c r="F151" s="107"/>
    </row>
    <row r="152" spans="1:6" ht="21.75" customHeight="1">
      <c r="A152" s="98" t="s">
        <v>51</v>
      </c>
      <c r="B152" s="121" t="s">
        <v>143</v>
      </c>
      <c r="C152" s="98">
        <v>3</v>
      </c>
      <c r="D152" s="105"/>
      <c r="E152" s="106">
        <v>69000</v>
      </c>
      <c r="F152" s="107"/>
    </row>
    <row r="153" spans="1:6" ht="37.5">
      <c r="A153" s="98" t="s">
        <v>52</v>
      </c>
      <c r="B153" s="121" t="s">
        <v>233</v>
      </c>
      <c r="C153" s="98">
        <v>3</v>
      </c>
      <c r="D153" s="105"/>
      <c r="E153" s="106">
        <v>69000</v>
      </c>
      <c r="F153" s="107"/>
    </row>
    <row r="154" spans="1:6" ht="56.25">
      <c r="A154" s="95">
        <v>4</v>
      </c>
      <c r="B154" s="123" t="s">
        <v>137</v>
      </c>
      <c r="C154" s="98"/>
      <c r="D154" s="105">
        <v>57600</v>
      </c>
      <c r="E154" s="106">
        <v>58000</v>
      </c>
      <c r="F154" s="107">
        <f t="shared" si="2"/>
        <v>0.6944444444444444</v>
      </c>
    </row>
    <row r="155" spans="1:6" ht="21" customHeight="1">
      <c r="A155" s="95" t="s">
        <v>227</v>
      </c>
      <c r="B155" s="123" t="s">
        <v>23</v>
      </c>
      <c r="C155" s="98"/>
      <c r="D155" s="105"/>
      <c r="E155" s="106"/>
      <c r="F155" s="107"/>
    </row>
    <row r="156" spans="1:6" ht="23.25" customHeight="1">
      <c r="A156" s="95">
        <v>1</v>
      </c>
      <c r="B156" s="123" t="s">
        <v>97</v>
      </c>
      <c r="C156" s="98"/>
      <c r="D156" s="105"/>
      <c r="E156" s="106"/>
      <c r="F156" s="107"/>
    </row>
    <row r="157" spans="1:6" ht="41.25" customHeight="1">
      <c r="A157" s="98" t="s">
        <v>28</v>
      </c>
      <c r="B157" s="126" t="s">
        <v>305</v>
      </c>
      <c r="C157" s="98">
        <v>3</v>
      </c>
      <c r="D157" s="105">
        <v>79000</v>
      </c>
      <c r="E157" s="106">
        <v>81000</v>
      </c>
      <c r="F157" s="107">
        <f t="shared" si="2"/>
        <v>2.5316455696202533</v>
      </c>
    </row>
    <row r="158" spans="1:6" ht="39" customHeight="1">
      <c r="A158" s="98" t="s">
        <v>29</v>
      </c>
      <c r="B158" s="121" t="s">
        <v>145</v>
      </c>
      <c r="C158" s="98">
        <v>1</v>
      </c>
      <c r="D158" s="105">
        <v>103000</v>
      </c>
      <c r="E158" s="106">
        <v>105000</v>
      </c>
      <c r="F158" s="107">
        <f t="shared" si="2"/>
        <v>1.9417475728155338</v>
      </c>
    </row>
    <row r="159" spans="1:6" ht="40.5" customHeight="1">
      <c r="A159" s="98" t="s">
        <v>30</v>
      </c>
      <c r="B159" s="121" t="s">
        <v>146</v>
      </c>
      <c r="C159" s="98">
        <v>2</v>
      </c>
      <c r="D159" s="105">
        <v>85000</v>
      </c>
      <c r="E159" s="106">
        <v>87000</v>
      </c>
      <c r="F159" s="107">
        <f t="shared" si="2"/>
        <v>2.3529411764705883</v>
      </c>
    </row>
    <row r="160" spans="1:6" ht="40.5" customHeight="1">
      <c r="A160" s="98" t="s">
        <v>31</v>
      </c>
      <c r="B160" s="121" t="s">
        <v>144</v>
      </c>
      <c r="C160" s="98">
        <v>4</v>
      </c>
      <c r="D160" s="105">
        <v>68000</v>
      </c>
      <c r="E160" s="106">
        <v>70000</v>
      </c>
      <c r="F160" s="107">
        <f t="shared" si="2"/>
        <v>2.941176470588235</v>
      </c>
    </row>
    <row r="161" spans="1:6" ht="22.5" customHeight="1">
      <c r="A161" s="95">
        <v>2</v>
      </c>
      <c r="B161" s="123" t="s">
        <v>57</v>
      </c>
      <c r="C161" s="98"/>
      <c r="D161" s="105"/>
      <c r="E161" s="106"/>
      <c r="F161" s="107"/>
    </row>
    <row r="162" spans="1:6" ht="37.5">
      <c r="A162" s="98" t="s">
        <v>53</v>
      </c>
      <c r="B162" s="121" t="s">
        <v>147</v>
      </c>
      <c r="C162" s="98">
        <v>1</v>
      </c>
      <c r="D162" s="105">
        <v>68000</v>
      </c>
      <c r="E162" s="106">
        <v>70000</v>
      </c>
      <c r="F162" s="107">
        <f t="shared" si="2"/>
        <v>2.941176470588235</v>
      </c>
    </row>
    <row r="163" spans="1:6" ht="37.5">
      <c r="A163" s="98" t="s">
        <v>54</v>
      </c>
      <c r="B163" s="121" t="s">
        <v>149</v>
      </c>
      <c r="C163" s="98"/>
      <c r="D163" s="105"/>
      <c r="E163" s="106">
        <v>70000</v>
      </c>
      <c r="F163" s="107"/>
    </row>
    <row r="164" spans="1:7" s="1" customFormat="1" ht="18.75">
      <c r="A164" s="95">
        <v>3</v>
      </c>
      <c r="B164" s="123" t="s">
        <v>148</v>
      </c>
      <c r="C164" s="95"/>
      <c r="D164" s="106"/>
      <c r="E164" s="106"/>
      <c r="F164" s="107"/>
      <c r="G164" s="8"/>
    </row>
    <row r="165" spans="1:6" ht="29.25" customHeight="1">
      <c r="A165" s="98" t="s">
        <v>76</v>
      </c>
      <c r="B165" s="121" t="s">
        <v>150</v>
      </c>
      <c r="C165" s="98"/>
      <c r="D165" s="105"/>
      <c r="E165" s="106">
        <v>70000</v>
      </c>
      <c r="F165" s="107"/>
    </row>
    <row r="166" spans="1:6" ht="18.75">
      <c r="A166" s="95">
        <v>4</v>
      </c>
      <c r="B166" s="123" t="s">
        <v>56</v>
      </c>
      <c r="C166" s="98"/>
      <c r="D166" s="105"/>
      <c r="E166" s="106"/>
      <c r="F166" s="107"/>
    </row>
    <row r="167" spans="1:6" ht="33.75" customHeight="1">
      <c r="A167" s="98" t="s">
        <v>41</v>
      </c>
      <c r="B167" s="121" t="s">
        <v>152</v>
      </c>
      <c r="C167" s="98">
        <v>2</v>
      </c>
      <c r="D167" s="105">
        <v>68000</v>
      </c>
      <c r="E167" s="106">
        <v>70000</v>
      </c>
      <c r="F167" s="107">
        <f t="shared" si="2"/>
        <v>2.941176470588235</v>
      </c>
    </row>
    <row r="168" spans="1:6" ht="37.5">
      <c r="A168" s="98" t="s">
        <v>42</v>
      </c>
      <c r="B168" s="121" t="s">
        <v>98</v>
      </c>
      <c r="C168" s="98">
        <v>1</v>
      </c>
      <c r="D168" s="105">
        <v>85000</v>
      </c>
      <c r="E168" s="106">
        <v>87000</v>
      </c>
      <c r="F168" s="107">
        <f t="shared" si="2"/>
        <v>2.3529411764705883</v>
      </c>
    </row>
    <row r="169" spans="1:6" ht="32.25" customHeight="1">
      <c r="A169" s="112" t="s">
        <v>43</v>
      </c>
      <c r="B169" s="121" t="s">
        <v>151</v>
      </c>
      <c r="C169" s="112">
        <v>2</v>
      </c>
      <c r="D169" s="105"/>
      <c r="E169" s="106">
        <v>70000</v>
      </c>
      <c r="F169" s="107"/>
    </row>
    <row r="170" spans="1:6" ht="18.75">
      <c r="A170" s="95">
        <v>5</v>
      </c>
      <c r="B170" s="123" t="s">
        <v>99</v>
      </c>
      <c r="C170" s="98"/>
      <c r="D170" s="105"/>
      <c r="E170" s="106"/>
      <c r="F170" s="107"/>
    </row>
    <row r="171" spans="1:6" ht="37.5">
      <c r="A171" s="112" t="s">
        <v>206</v>
      </c>
      <c r="B171" s="121" t="s">
        <v>58</v>
      </c>
      <c r="C171" s="98">
        <v>1</v>
      </c>
      <c r="D171" s="105">
        <v>103000</v>
      </c>
      <c r="E171" s="106">
        <v>107000</v>
      </c>
      <c r="F171" s="107">
        <f t="shared" si="2"/>
        <v>3.8834951456310676</v>
      </c>
    </row>
    <row r="172" spans="1:6" ht="37.5">
      <c r="A172" s="112" t="s">
        <v>208</v>
      </c>
      <c r="B172" s="121" t="s">
        <v>153</v>
      </c>
      <c r="C172" s="98">
        <v>2</v>
      </c>
      <c r="D172" s="105">
        <v>72000</v>
      </c>
      <c r="E172" s="106">
        <v>75000</v>
      </c>
      <c r="F172" s="107">
        <f t="shared" si="2"/>
        <v>4.166666666666666</v>
      </c>
    </row>
    <row r="173" spans="1:6" ht="44.25" customHeight="1">
      <c r="A173" s="95">
        <v>6</v>
      </c>
      <c r="B173" s="123" t="s">
        <v>234</v>
      </c>
      <c r="C173" s="98"/>
      <c r="D173" s="105">
        <v>54000</v>
      </c>
      <c r="E173" s="106">
        <v>56000</v>
      </c>
      <c r="F173" s="107">
        <f t="shared" si="2"/>
        <v>3.7037037037037033</v>
      </c>
    </row>
    <row r="174" spans="1:6" ht="18.75">
      <c r="A174" s="95" t="s">
        <v>228</v>
      </c>
      <c r="B174" s="123" t="s">
        <v>21</v>
      </c>
      <c r="C174" s="98"/>
      <c r="D174" s="105"/>
      <c r="E174" s="106"/>
      <c r="F174" s="107"/>
    </row>
    <row r="175" spans="1:6" ht="18.75">
      <c r="A175" s="95">
        <v>1</v>
      </c>
      <c r="B175" s="123" t="s">
        <v>132</v>
      </c>
      <c r="C175" s="98"/>
      <c r="D175" s="105"/>
      <c r="E175" s="106"/>
      <c r="F175" s="107"/>
    </row>
    <row r="176" spans="1:6" ht="37.5">
      <c r="A176" s="98" t="s">
        <v>28</v>
      </c>
      <c r="B176" s="121" t="s">
        <v>123</v>
      </c>
      <c r="C176" s="98">
        <v>1</v>
      </c>
      <c r="D176" s="105">
        <v>130000</v>
      </c>
      <c r="E176" s="106">
        <v>135000</v>
      </c>
      <c r="F176" s="107">
        <f t="shared" si="2"/>
        <v>3.8461538461538463</v>
      </c>
    </row>
    <row r="177" spans="1:6" ht="37.5">
      <c r="A177" s="98" t="s">
        <v>29</v>
      </c>
      <c r="B177" s="126" t="s">
        <v>124</v>
      </c>
      <c r="C177" s="98">
        <v>2</v>
      </c>
      <c r="D177" s="105">
        <v>104000</v>
      </c>
      <c r="E177" s="106">
        <v>105000</v>
      </c>
      <c r="F177" s="107">
        <f t="shared" si="2"/>
        <v>0.9615384615384616</v>
      </c>
    </row>
    <row r="178" spans="1:6" ht="37.5">
      <c r="A178" s="98" t="s">
        <v>30</v>
      </c>
      <c r="B178" s="126" t="s">
        <v>125</v>
      </c>
      <c r="C178" s="98">
        <v>3</v>
      </c>
      <c r="D178" s="105">
        <v>83000</v>
      </c>
      <c r="E178" s="106">
        <v>90000</v>
      </c>
      <c r="F178" s="107">
        <f t="shared" si="2"/>
        <v>8.433734939759036</v>
      </c>
    </row>
    <row r="179" spans="1:6" ht="18.75">
      <c r="A179" s="95">
        <v>2</v>
      </c>
      <c r="B179" s="123" t="s">
        <v>131</v>
      </c>
      <c r="C179" s="98"/>
      <c r="D179" s="105"/>
      <c r="E179" s="106"/>
      <c r="F179" s="107"/>
    </row>
    <row r="180" spans="1:6" ht="37.5">
      <c r="A180" s="98" t="s">
        <v>53</v>
      </c>
      <c r="B180" s="121" t="s">
        <v>126</v>
      </c>
      <c r="C180" s="98">
        <v>2</v>
      </c>
      <c r="D180" s="105">
        <v>108000</v>
      </c>
      <c r="E180" s="106">
        <v>110000</v>
      </c>
      <c r="F180" s="107">
        <f t="shared" si="2"/>
        <v>1.8518518518518516</v>
      </c>
    </row>
    <row r="181" spans="1:6" ht="37.5">
      <c r="A181" s="98" t="s">
        <v>54</v>
      </c>
      <c r="B181" s="121" t="s">
        <v>127</v>
      </c>
      <c r="C181" s="98">
        <v>1</v>
      </c>
      <c r="D181" s="105">
        <v>180000</v>
      </c>
      <c r="E181" s="106">
        <v>180000</v>
      </c>
      <c r="F181" s="107">
        <f t="shared" si="2"/>
        <v>0</v>
      </c>
    </row>
    <row r="182" spans="1:6" ht="37.5">
      <c r="A182" s="98" t="s">
        <v>55</v>
      </c>
      <c r="B182" s="121" t="s">
        <v>128</v>
      </c>
      <c r="C182" s="98">
        <v>3</v>
      </c>
      <c r="D182" s="105">
        <v>100000</v>
      </c>
      <c r="E182" s="106">
        <v>105000</v>
      </c>
      <c r="F182" s="107">
        <f t="shared" si="2"/>
        <v>5</v>
      </c>
    </row>
    <row r="183" spans="1:6" ht="37.5">
      <c r="A183" s="95">
        <v>3</v>
      </c>
      <c r="B183" s="123" t="s">
        <v>130</v>
      </c>
      <c r="C183" s="98"/>
      <c r="D183" s="105"/>
      <c r="E183" s="106"/>
      <c r="F183" s="107"/>
    </row>
    <row r="184" spans="1:6" ht="51" customHeight="1">
      <c r="A184" s="98" t="s">
        <v>45</v>
      </c>
      <c r="B184" s="121" t="s">
        <v>129</v>
      </c>
      <c r="C184" s="98">
        <v>2</v>
      </c>
      <c r="D184" s="105">
        <v>130000</v>
      </c>
      <c r="E184" s="106">
        <v>130000</v>
      </c>
      <c r="F184" s="107">
        <f t="shared" si="2"/>
        <v>0</v>
      </c>
    </row>
    <row r="185" spans="1:6" ht="37.5">
      <c r="A185" s="98" t="s">
        <v>46</v>
      </c>
      <c r="B185" s="121" t="s">
        <v>100</v>
      </c>
      <c r="C185" s="98">
        <v>3</v>
      </c>
      <c r="D185" s="105">
        <v>108000</v>
      </c>
      <c r="E185" s="106">
        <v>110000</v>
      </c>
      <c r="F185" s="107">
        <f t="shared" si="2"/>
        <v>1.8518518518518516</v>
      </c>
    </row>
    <row r="186" spans="1:6" ht="40.5" customHeight="1">
      <c r="A186" s="98" t="s">
        <v>47</v>
      </c>
      <c r="B186" s="121" t="s">
        <v>101</v>
      </c>
      <c r="C186" s="98">
        <v>4</v>
      </c>
      <c r="D186" s="105"/>
      <c r="E186" s="106">
        <v>105000</v>
      </c>
      <c r="F186" s="107"/>
    </row>
    <row r="187" spans="1:6" ht="57.75" customHeight="1">
      <c r="A187" s="98" t="s">
        <v>48</v>
      </c>
      <c r="B187" s="121" t="s">
        <v>102</v>
      </c>
      <c r="C187" s="98">
        <v>1</v>
      </c>
      <c r="D187" s="105">
        <v>150000</v>
      </c>
      <c r="E187" s="106">
        <v>155000</v>
      </c>
      <c r="F187" s="107">
        <f t="shared" si="2"/>
        <v>3.3333333333333335</v>
      </c>
    </row>
    <row r="188" spans="1:6" ht="42.75" customHeight="1">
      <c r="A188" s="98" t="s">
        <v>49</v>
      </c>
      <c r="B188" s="121" t="s">
        <v>103</v>
      </c>
      <c r="C188" s="98">
        <v>5</v>
      </c>
      <c r="D188" s="105"/>
      <c r="E188" s="106">
        <v>100000</v>
      </c>
      <c r="F188" s="107"/>
    </row>
    <row r="189" spans="1:6" ht="41.25" customHeight="1">
      <c r="A189" s="98" t="s">
        <v>50</v>
      </c>
      <c r="B189" s="121" t="s">
        <v>104</v>
      </c>
      <c r="C189" s="98">
        <v>6</v>
      </c>
      <c r="D189" s="105"/>
      <c r="E189" s="106">
        <v>85000</v>
      </c>
      <c r="F189" s="107"/>
    </row>
    <row r="190" spans="1:7" s="7" customFormat="1" ht="42" customHeight="1">
      <c r="A190" s="98" t="s">
        <v>51</v>
      </c>
      <c r="B190" s="126" t="s">
        <v>105</v>
      </c>
      <c r="C190" s="98">
        <v>7</v>
      </c>
      <c r="D190" s="124"/>
      <c r="E190" s="125">
        <v>80000</v>
      </c>
      <c r="F190" s="107"/>
      <c r="G190" s="6"/>
    </row>
    <row r="191" spans="1:7" s="7" customFormat="1" ht="42" customHeight="1">
      <c r="A191" s="95">
        <v>4</v>
      </c>
      <c r="B191" s="123" t="s">
        <v>22</v>
      </c>
      <c r="C191" s="98"/>
      <c r="D191" s="105">
        <v>59000</v>
      </c>
      <c r="E191" s="106">
        <v>61000</v>
      </c>
      <c r="F191" s="107">
        <f t="shared" si="2"/>
        <v>3.389830508474576</v>
      </c>
      <c r="G191" s="6"/>
    </row>
  </sheetData>
  <sheetProtection/>
  <mergeCells count="8">
    <mergeCell ref="B1:F1"/>
    <mergeCell ref="F3:F4"/>
    <mergeCell ref="C3:C4"/>
    <mergeCell ref="A3:A4"/>
    <mergeCell ref="B3:B4"/>
    <mergeCell ref="D3:D4"/>
    <mergeCell ref="E3:E4"/>
    <mergeCell ref="A2:F2"/>
  </mergeCells>
  <printOptions horizontalCentered="1"/>
  <pageMargins left="0.6" right="0.6" top="0.5" bottom="0.5" header="0.3" footer="0.3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M7" sqref="M7"/>
    </sheetView>
  </sheetViews>
  <sheetFormatPr defaultColWidth="9.00390625" defaultRowHeight="15.75"/>
  <cols>
    <col min="1" max="1" width="5.625" style="0" customWidth="1"/>
    <col min="2" max="2" width="29.50390625" style="0" customWidth="1"/>
    <col min="3" max="3" width="7.75390625" style="0" hidden="1" customWidth="1"/>
    <col min="4" max="5" width="8.00390625" style="0" hidden="1" customWidth="1"/>
    <col min="6" max="6" width="7.50390625" style="0" hidden="1" customWidth="1"/>
    <col min="7" max="7" width="11.75390625" style="0" customWidth="1"/>
    <col min="8" max="8" width="10.50390625" style="0" customWidth="1"/>
    <col min="9" max="9" width="10.25390625" style="0" customWidth="1"/>
    <col min="10" max="10" width="11.00390625" style="0" customWidth="1"/>
  </cols>
  <sheetData>
    <row r="1" spans="1:10" ht="27.75" customHeight="1">
      <c r="A1" s="160" t="s">
        <v>288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33.75" customHeight="1">
      <c r="A2" s="167" t="s">
        <v>306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6.25" customHeight="1">
      <c r="A3" s="162" t="s">
        <v>298</v>
      </c>
      <c r="B3" s="164" t="s">
        <v>299</v>
      </c>
      <c r="C3" s="166" t="s">
        <v>59</v>
      </c>
      <c r="D3" s="166"/>
      <c r="E3" s="166"/>
      <c r="F3" s="166"/>
      <c r="G3" s="166" t="s">
        <v>59</v>
      </c>
      <c r="H3" s="166"/>
      <c r="I3" s="166"/>
      <c r="J3" s="166"/>
    </row>
    <row r="4" spans="1:10" ht="27.75" customHeight="1">
      <c r="A4" s="163"/>
      <c r="B4" s="165"/>
      <c r="C4" s="128">
        <v>1</v>
      </c>
      <c r="D4" s="129">
        <v>2</v>
      </c>
      <c r="E4" s="129">
        <v>3</v>
      </c>
      <c r="F4" s="129">
        <v>4</v>
      </c>
      <c r="G4" s="129" t="s">
        <v>300</v>
      </c>
      <c r="H4" s="129" t="s">
        <v>301</v>
      </c>
      <c r="I4" s="129" t="s">
        <v>302</v>
      </c>
      <c r="J4" s="129" t="s">
        <v>303</v>
      </c>
    </row>
    <row r="5" spans="1:10" ht="18.75">
      <c r="A5" s="130">
        <v>1</v>
      </c>
      <c r="B5" s="131" t="s">
        <v>0</v>
      </c>
      <c r="C5" s="131"/>
      <c r="D5" s="131"/>
      <c r="E5" s="131"/>
      <c r="F5" s="131"/>
      <c r="G5" s="124"/>
      <c r="H5" s="132"/>
      <c r="I5" s="132"/>
      <c r="J5" s="132"/>
    </row>
    <row r="6" spans="1:10" ht="18.75">
      <c r="A6" s="133"/>
      <c r="B6" s="134" t="s">
        <v>60</v>
      </c>
      <c r="C6" s="135">
        <v>18500</v>
      </c>
      <c r="D6" s="135">
        <v>16000</v>
      </c>
      <c r="E6" s="135">
        <v>12500</v>
      </c>
      <c r="F6" s="135">
        <v>9500</v>
      </c>
      <c r="G6" s="187">
        <v>18500</v>
      </c>
      <c r="H6" s="188">
        <v>16000</v>
      </c>
      <c r="I6" s="188">
        <v>12500</v>
      </c>
      <c r="J6" s="188">
        <v>9500</v>
      </c>
    </row>
    <row r="7" spans="1:10" ht="18.75">
      <c r="A7" s="136"/>
      <c r="B7" s="137" t="s">
        <v>283</v>
      </c>
      <c r="C7" s="138">
        <v>16000</v>
      </c>
      <c r="D7" s="138">
        <v>13500</v>
      </c>
      <c r="E7" s="138">
        <v>11000</v>
      </c>
      <c r="F7" s="138">
        <v>8000</v>
      </c>
      <c r="G7" s="189">
        <v>16000</v>
      </c>
      <c r="H7" s="190">
        <v>13500</v>
      </c>
      <c r="I7" s="191">
        <v>11000</v>
      </c>
      <c r="J7" s="191">
        <v>8000</v>
      </c>
    </row>
    <row r="8" spans="1:10" ht="18.75">
      <c r="A8" s="136"/>
      <c r="B8" s="139" t="s">
        <v>61</v>
      </c>
      <c r="C8" s="138">
        <v>12000</v>
      </c>
      <c r="D8" s="138">
        <v>10200</v>
      </c>
      <c r="E8" s="138">
        <v>9000</v>
      </c>
      <c r="F8" s="138">
        <v>8000</v>
      </c>
      <c r="G8" s="189">
        <v>12000</v>
      </c>
      <c r="H8" s="191">
        <v>10200</v>
      </c>
      <c r="I8" s="191">
        <v>9000</v>
      </c>
      <c r="J8" s="191">
        <v>8000</v>
      </c>
    </row>
    <row r="9" spans="1:10" ht="18.75">
      <c r="A9" s="136"/>
      <c r="B9" s="139" t="s">
        <v>62</v>
      </c>
      <c r="C9" s="138">
        <v>8000</v>
      </c>
      <c r="D9" s="138">
        <v>6500</v>
      </c>
      <c r="E9" s="138">
        <v>5000</v>
      </c>
      <c r="F9" s="138">
        <v>3500</v>
      </c>
      <c r="G9" s="189">
        <v>8000</v>
      </c>
      <c r="H9" s="191">
        <v>6500</v>
      </c>
      <c r="I9" s="191">
        <v>5000</v>
      </c>
      <c r="J9" s="191">
        <v>3500</v>
      </c>
    </row>
    <row r="10" spans="1:10" ht="18.75">
      <c r="A10" s="140"/>
      <c r="B10" s="141" t="s">
        <v>63</v>
      </c>
      <c r="C10" s="142">
        <v>17500</v>
      </c>
      <c r="D10" s="142">
        <v>15000</v>
      </c>
      <c r="E10" s="142">
        <v>12000</v>
      </c>
      <c r="F10" s="142">
        <v>9000</v>
      </c>
      <c r="G10" s="192">
        <v>17500</v>
      </c>
      <c r="H10" s="193">
        <v>15000</v>
      </c>
      <c r="I10" s="193">
        <v>12000</v>
      </c>
      <c r="J10" s="193">
        <v>9000</v>
      </c>
    </row>
    <row r="11" spans="1:10" ht="18.75">
      <c r="A11" s="130" t="s">
        <v>64</v>
      </c>
      <c r="B11" s="131" t="s">
        <v>10</v>
      </c>
      <c r="C11" s="23"/>
      <c r="D11" s="23"/>
      <c r="E11" s="23"/>
      <c r="F11" s="23"/>
      <c r="G11" s="96"/>
      <c r="H11" s="96"/>
      <c r="I11" s="96"/>
      <c r="J11" s="96"/>
    </row>
    <row r="12" spans="1:10" ht="18.75">
      <c r="A12" s="133"/>
      <c r="B12" s="134" t="s">
        <v>60</v>
      </c>
      <c r="C12" s="143">
        <v>18000</v>
      </c>
      <c r="D12" s="143">
        <v>15500</v>
      </c>
      <c r="E12" s="143">
        <v>12500</v>
      </c>
      <c r="F12" s="143">
        <v>9500</v>
      </c>
      <c r="G12" s="194">
        <v>18000</v>
      </c>
      <c r="H12" s="195">
        <v>15500</v>
      </c>
      <c r="I12" s="195">
        <v>12500</v>
      </c>
      <c r="J12" s="195">
        <v>9500</v>
      </c>
    </row>
    <row r="13" spans="1:10" ht="18.75">
      <c r="A13" s="136"/>
      <c r="B13" s="137" t="s">
        <v>283</v>
      </c>
      <c r="C13" s="138">
        <v>15500</v>
      </c>
      <c r="D13" s="138">
        <v>13000</v>
      </c>
      <c r="E13" s="138">
        <v>11000</v>
      </c>
      <c r="F13" s="138">
        <v>8000</v>
      </c>
      <c r="G13" s="189">
        <v>15500</v>
      </c>
      <c r="H13" s="190">
        <v>13000</v>
      </c>
      <c r="I13" s="191">
        <v>11000</v>
      </c>
      <c r="J13" s="191">
        <v>8000</v>
      </c>
    </row>
    <row r="14" spans="1:10" ht="18.75">
      <c r="A14" s="136"/>
      <c r="B14" s="139" t="s">
        <v>61</v>
      </c>
      <c r="C14" s="138">
        <v>11000</v>
      </c>
      <c r="D14" s="138">
        <v>9800</v>
      </c>
      <c r="E14" s="138">
        <v>9000</v>
      </c>
      <c r="F14" s="138">
        <v>8000</v>
      </c>
      <c r="G14" s="189">
        <v>11000</v>
      </c>
      <c r="H14" s="191">
        <v>9800</v>
      </c>
      <c r="I14" s="191">
        <v>9000</v>
      </c>
      <c r="J14" s="191">
        <v>8000</v>
      </c>
    </row>
    <row r="15" spans="1:10" ht="18.75">
      <c r="A15" s="136"/>
      <c r="B15" s="139" t="s">
        <v>62</v>
      </c>
      <c r="C15" s="138">
        <v>8000</v>
      </c>
      <c r="D15" s="138">
        <v>6500</v>
      </c>
      <c r="E15" s="138">
        <v>5000</v>
      </c>
      <c r="F15" s="138">
        <v>3500</v>
      </c>
      <c r="G15" s="189">
        <v>8000</v>
      </c>
      <c r="H15" s="191">
        <v>6500</v>
      </c>
      <c r="I15" s="191">
        <v>5000</v>
      </c>
      <c r="J15" s="191">
        <v>3500</v>
      </c>
    </row>
    <row r="16" spans="1:10" ht="18.75">
      <c r="A16" s="140"/>
      <c r="B16" s="141" t="s">
        <v>63</v>
      </c>
      <c r="C16" s="142">
        <v>17500</v>
      </c>
      <c r="D16" s="142">
        <v>14500</v>
      </c>
      <c r="E16" s="142">
        <v>12000</v>
      </c>
      <c r="F16" s="142">
        <v>9000</v>
      </c>
      <c r="G16" s="192">
        <v>17500</v>
      </c>
      <c r="H16" s="193">
        <v>14500</v>
      </c>
      <c r="I16" s="193">
        <v>12000</v>
      </c>
      <c r="J16" s="193">
        <v>9000</v>
      </c>
    </row>
    <row r="17" spans="1:10" ht="18.75">
      <c r="A17" s="130" t="s">
        <v>65</v>
      </c>
      <c r="B17" s="131" t="s">
        <v>12</v>
      </c>
      <c r="C17" s="23"/>
      <c r="D17" s="23"/>
      <c r="E17" s="23"/>
      <c r="F17" s="23"/>
      <c r="G17" s="96"/>
      <c r="H17" s="96"/>
      <c r="I17" s="96"/>
      <c r="J17" s="96"/>
    </row>
    <row r="18" spans="1:10" ht="18.75">
      <c r="A18" s="133"/>
      <c r="B18" s="134" t="s">
        <v>60</v>
      </c>
      <c r="C18" s="143">
        <v>18000</v>
      </c>
      <c r="D18" s="143">
        <v>15500</v>
      </c>
      <c r="E18" s="143">
        <v>12500</v>
      </c>
      <c r="F18" s="143">
        <v>9500</v>
      </c>
      <c r="G18" s="194">
        <v>18000</v>
      </c>
      <c r="H18" s="195">
        <v>15500</v>
      </c>
      <c r="I18" s="195">
        <v>12500</v>
      </c>
      <c r="J18" s="195">
        <v>9500</v>
      </c>
    </row>
    <row r="19" spans="1:10" ht="18.75">
      <c r="A19" s="136"/>
      <c r="B19" s="137" t="s">
        <v>283</v>
      </c>
      <c r="C19" s="138">
        <v>15500</v>
      </c>
      <c r="D19" s="138">
        <v>13000</v>
      </c>
      <c r="E19" s="138">
        <v>11000</v>
      </c>
      <c r="F19" s="138">
        <v>8000</v>
      </c>
      <c r="G19" s="189">
        <v>15500</v>
      </c>
      <c r="H19" s="190">
        <v>13000</v>
      </c>
      <c r="I19" s="191">
        <v>11000</v>
      </c>
      <c r="J19" s="191">
        <v>8000</v>
      </c>
    </row>
    <row r="20" spans="1:10" ht="18.75">
      <c r="A20" s="136"/>
      <c r="B20" s="139" t="s">
        <v>61</v>
      </c>
      <c r="C20" s="138">
        <v>11000</v>
      </c>
      <c r="D20" s="138">
        <v>9800</v>
      </c>
      <c r="E20" s="138">
        <v>8500</v>
      </c>
      <c r="F20" s="138">
        <v>8000</v>
      </c>
      <c r="G20" s="189">
        <v>11000</v>
      </c>
      <c r="H20" s="191">
        <v>9800</v>
      </c>
      <c r="I20" s="191">
        <v>8500</v>
      </c>
      <c r="J20" s="191">
        <v>8000</v>
      </c>
    </row>
    <row r="21" spans="1:10" ht="18.75">
      <c r="A21" s="136"/>
      <c r="B21" s="139" t="s">
        <v>62</v>
      </c>
      <c r="C21" s="138">
        <v>8000</v>
      </c>
      <c r="D21" s="138">
        <v>6500</v>
      </c>
      <c r="E21" s="138">
        <v>5000</v>
      </c>
      <c r="F21" s="138">
        <v>3500</v>
      </c>
      <c r="G21" s="189">
        <v>8000</v>
      </c>
      <c r="H21" s="191">
        <v>6500</v>
      </c>
      <c r="I21" s="191">
        <v>5000</v>
      </c>
      <c r="J21" s="191">
        <v>3500</v>
      </c>
    </row>
    <row r="22" spans="1:10" ht="18.75">
      <c r="A22" s="140"/>
      <c r="B22" s="141" t="s">
        <v>63</v>
      </c>
      <c r="C22" s="142">
        <v>17000</v>
      </c>
      <c r="D22" s="142">
        <v>14500</v>
      </c>
      <c r="E22" s="142">
        <v>11500</v>
      </c>
      <c r="F22" s="142">
        <v>9000</v>
      </c>
      <c r="G22" s="192">
        <v>17000</v>
      </c>
      <c r="H22" s="193">
        <v>14500</v>
      </c>
      <c r="I22" s="193">
        <v>11500</v>
      </c>
      <c r="J22" s="193">
        <v>9000</v>
      </c>
    </row>
    <row r="23" spans="1:10" ht="18.75">
      <c r="A23" s="130" t="s">
        <v>66</v>
      </c>
      <c r="B23" s="131" t="s">
        <v>67</v>
      </c>
      <c r="C23" s="23"/>
      <c r="D23" s="23"/>
      <c r="E23" s="23"/>
      <c r="F23" s="23"/>
      <c r="G23" s="96"/>
      <c r="H23" s="96"/>
      <c r="I23" s="96"/>
      <c r="J23" s="96"/>
    </row>
    <row r="24" spans="1:10" ht="18.75">
      <c r="A24" s="133"/>
      <c r="B24" s="134" t="s">
        <v>60</v>
      </c>
      <c r="C24" s="143">
        <v>17500</v>
      </c>
      <c r="D24" s="143">
        <v>15000</v>
      </c>
      <c r="E24" s="143">
        <v>12000</v>
      </c>
      <c r="F24" s="143">
        <v>9000</v>
      </c>
      <c r="G24" s="194">
        <v>17500</v>
      </c>
      <c r="H24" s="195">
        <v>15000</v>
      </c>
      <c r="I24" s="195">
        <v>12000</v>
      </c>
      <c r="J24" s="195">
        <v>9000</v>
      </c>
    </row>
    <row r="25" spans="1:10" ht="18.75">
      <c r="A25" s="136"/>
      <c r="B25" s="137" t="s">
        <v>283</v>
      </c>
      <c r="C25" s="138">
        <v>15000</v>
      </c>
      <c r="D25" s="138">
        <v>12500</v>
      </c>
      <c r="E25" s="138">
        <v>10000</v>
      </c>
      <c r="F25" s="138">
        <v>8000</v>
      </c>
      <c r="G25" s="189">
        <v>15000</v>
      </c>
      <c r="H25" s="191">
        <v>12500</v>
      </c>
      <c r="I25" s="191">
        <v>10000</v>
      </c>
      <c r="J25" s="191">
        <v>8000</v>
      </c>
    </row>
    <row r="26" spans="1:10" ht="18.75">
      <c r="A26" s="136"/>
      <c r="B26" s="139" t="s">
        <v>61</v>
      </c>
      <c r="C26" s="138">
        <v>10800</v>
      </c>
      <c r="D26" s="138">
        <v>9200</v>
      </c>
      <c r="E26" s="138">
        <v>8500</v>
      </c>
      <c r="F26" s="138">
        <v>8000</v>
      </c>
      <c r="G26" s="189">
        <v>10800</v>
      </c>
      <c r="H26" s="191">
        <v>9200</v>
      </c>
      <c r="I26" s="191">
        <v>8500</v>
      </c>
      <c r="J26" s="191">
        <v>8000</v>
      </c>
    </row>
    <row r="27" spans="1:10" ht="18.75">
      <c r="A27" s="136"/>
      <c r="B27" s="139" t="s">
        <v>62</v>
      </c>
      <c r="C27" s="138">
        <v>7500</v>
      </c>
      <c r="D27" s="138">
        <v>6200</v>
      </c>
      <c r="E27" s="138">
        <v>4500</v>
      </c>
      <c r="F27" s="138">
        <v>3400</v>
      </c>
      <c r="G27" s="189">
        <v>7500</v>
      </c>
      <c r="H27" s="191">
        <v>6200</v>
      </c>
      <c r="I27" s="191">
        <v>4500</v>
      </c>
      <c r="J27" s="191">
        <v>3400</v>
      </c>
    </row>
    <row r="28" spans="1:10" ht="18.75">
      <c r="A28" s="140"/>
      <c r="B28" s="141" t="s">
        <v>63</v>
      </c>
      <c r="C28" s="142">
        <v>16500</v>
      </c>
      <c r="D28" s="142">
        <v>14000</v>
      </c>
      <c r="E28" s="142">
        <v>11500</v>
      </c>
      <c r="F28" s="142">
        <v>8500</v>
      </c>
      <c r="G28" s="192">
        <v>16500</v>
      </c>
      <c r="H28" s="193">
        <v>14000</v>
      </c>
      <c r="I28" s="193">
        <v>11500</v>
      </c>
      <c r="J28" s="193">
        <v>8500</v>
      </c>
    </row>
    <row r="29" spans="1:10" ht="18.75">
      <c r="A29" s="130" t="s">
        <v>68</v>
      </c>
      <c r="B29" s="131" t="s">
        <v>69</v>
      </c>
      <c r="C29" s="23"/>
      <c r="D29" s="23"/>
      <c r="E29" s="23"/>
      <c r="F29" s="23"/>
      <c r="G29" s="96"/>
      <c r="H29" s="96"/>
      <c r="I29" s="96"/>
      <c r="J29" s="96"/>
    </row>
    <row r="30" spans="1:10" ht="18.75">
      <c r="A30" s="133"/>
      <c r="B30" s="134" t="s">
        <v>60</v>
      </c>
      <c r="C30" s="143">
        <v>18000</v>
      </c>
      <c r="D30" s="143">
        <v>15500</v>
      </c>
      <c r="E30" s="143">
        <v>12500</v>
      </c>
      <c r="F30" s="143">
        <v>9500</v>
      </c>
      <c r="G30" s="194">
        <v>18000</v>
      </c>
      <c r="H30" s="195">
        <v>15500</v>
      </c>
      <c r="I30" s="195">
        <v>12500</v>
      </c>
      <c r="J30" s="195">
        <v>9500</v>
      </c>
    </row>
    <row r="31" spans="1:10" ht="18.75">
      <c r="A31" s="136"/>
      <c r="B31" s="137" t="s">
        <v>283</v>
      </c>
      <c r="C31" s="138">
        <v>15000</v>
      </c>
      <c r="D31" s="138">
        <v>13000</v>
      </c>
      <c r="E31" s="138">
        <v>11000</v>
      </c>
      <c r="F31" s="138">
        <v>8000</v>
      </c>
      <c r="G31" s="189">
        <v>15000</v>
      </c>
      <c r="H31" s="190">
        <v>13000</v>
      </c>
      <c r="I31" s="191">
        <v>11000</v>
      </c>
      <c r="J31" s="191">
        <v>8000</v>
      </c>
    </row>
    <row r="32" spans="1:10" ht="18.75">
      <c r="A32" s="136"/>
      <c r="B32" s="139" t="s">
        <v>61</v>
      </c>
      <c r="C32" s="138">
        <v>11500</v>
      </c>
      <c r="D32" s="138">
        <v>9500</v>
      </c>
      <c r="E32" s="138">
        <v>9000</v>
      </c>
      <c r="F32" s="138">
        <v>8000</v>
      </c>
      <c r="G32" s="189">
        <v>11500</v>
      </c>
      <c r="H32" s="191">
        <v>9500</v>
      </c>
      <c r="I32" s="191">
        <v>9000</v>
      </c>
      <c r="J32" s="191">
        <v>8000</v>
      </c>
    </row>
    <row r="33" spans="1:10" ht="18.75">
      <c r="A33" s="136"/>
      <c r="B33" s="139" t="s">
        <v>62</v>
      </c>
      <c r="C33" s="138">
        <v>8000</v>
      </c>
      <c r="D33" s="138">
        <v>6500</v>
      </c>
      <c r="E33" s="138">
        <v>5000</v>
      </c>
      <c r="F33" s="138">
        <v>3500</v>
      </c>
      <c r="G33" s="189">
        <v>8000</v>
      </c>
      <c r="H33" s="191">
        <v>6500</v>
      </c>
      <c r="I33" s="191">
        <v>5000</v>
      </c>
      <c r="J33" s="191">
        <v>3500</v>
      </c>
    </row>
    <row r="34" spans="1:10" ht="18.75">
      <c r="A34" s="140"/>
      <c r="B34" s="141" t="s">
        <v>63</v>
      </c>
      <c r="C34" s="142">
        <v>17500</v>
      </c>
      <c r="D34" s="142">
        <v>14500</v>
      </c>
      <c r="E34" s="142">
        <v>12000</v>
      </c>
      <c r="F34" s="142">
        <v>9000</v>
      </c>
      <c r="G34" s="192">
        <v>17500</v>
      </c>
      <c r="H34" s="193">
        <v>14500</v>
      </c>
      <c r="I34" s="193">
        <v>12000</v>
      </c>
      <c r="J34" s="193">
        <v>9000</v>
      </c>
    </row>
    <row r="35" spans="1:10" ht="18.75">
      <c r="A35" s="130" t="s">
        <v>70</v>
      </c>
      <c r="B35" s="131" t="s">
        <v>19</v>
      </c>
      <c r="C35" s="23"/>
      <c r="D35" s="23"/>
      <c r="E35" s="23"/>
      <c r="F35" s="23"/>
      <c r="G35" s="96"/>
      <c r="H35" s="96"/>
      <c r="I35" s="96"/>
      <c r="J35" s="96"/>
    </row>
    <row r="36" spans="1:10" ht="18.75">
      <c r="A36" s="133"/>
      <c r="B36" s="134" t="s">
        <v>60</v>
      </c>
      <c r="C36" s="143">
        <v>17500</v>
      </c>
      <c r="D36" s="143">
        <v>15500</v>
      </c>
      <c r="E36" s="143">
        <v>12000</v>
      </c>
      <c r="F36" s="143">
        <v>9000</v>
      </c>
      <c r="G36" s="194">
        <v>17500</v>
      </c>
      <c r="H36" s="195">
        <v>15500</v>
      </c>
      <c r="I36" s="195">
        <v>12000</v>
      </c>
      <c r="J36" s="195">
        <v>9000</v>
      </c>
    </row>
    <row r="37" spans="1:10" ht="18.75">
      <c r="A37" s="136"/>
      <c r="B37" s="137" t="s">
        <v>283</v>
      </c>
      <c r="C37" s="138">
        <v>15000</v>
      </c>
      <c r="D37" s="138">
        <v>12500</v>
      </c>
      <c r="E37" s="138">
        <v>10500</v>
      </c>
      <c r="F37" s="138">
        <v>8000</v>
      </c>
      <c r="G37" s="189">
        <v>15000</v>
      </c>
      <c r="H37" s="191">
        <v>12500</v>
      </c>
      <c r="I37" s="191">
        <v>10500</v>
      </c>
      <c r="J37" s="191">
        <v>8000</v>
      </c>
    </row>
    <row r="38" spans="1:10" ht="18.75">
      <c r="A38" s="136"/>
      <c r="B38" s="139" t="s">
        <v>61</v>
      </c>
      <c r="C38" s="138">
        <v>11500</v>
      </c>
      <c r="D38" s="138">
        <v>9500</v>
      </c>
      <c r="E38" s="138">
        <v>9000</v>
      </c>
      <c r="F38" s="138">
        <v>8000</v>
      </c>
      <c r="G38" s="189">
        <v>11500</v>
      </c>
      <c r="H38" s="191">
        <v>9500</v>
      </c>
      <c r="I38" s="191">
        <v>9000</v>
      </c>
      <c r="J38" s="191">
        <v>8000</v>
      </c>
    </row>
    <row r="39" spans="1:10" ht="18.75">
      <c r="A39" s="136"/>
      <c r="B39" s="139" t="s">
        <v>62</v>
      </c>
      <c r="C39" s="138">
        <v>7500</v>
      </c>
      <c r="D39" s="138">
        <v>6000</v>
      </c>
      <c r="E39" s="138">
        <v>4500</v>
      </c>
      <c r="F39" s="138">
        <v>3400</v>
      </c>
      <c r="G39" s="189">
        <v>7500</v>
      </c>
      <c r="H39" s="191">
        <v>6000</v>
      </c>
      <c r="I39" s="191">
        <v>4500</v>
      </c>
      <c r="J39" s="191">
        <v>3400</v>
      </c>
    </row>
    <row r="40" spans="1:10" ht="18.75">
      <c r="A40" s="140"/>
      <c r="B40" s="141" t="s">
        <v>63</v>
      </c>
      <c r="C40" s="144">
        <v>17000</v>
      </c>
      <c r="D40" s="144">
        <v>14000</v>
      </c>
      <c r="E40" s="144">
        <v>11500</v>
      </c>
      <c r="F40" s="144">
        <v>9000</v>
      </c>
      <c r="G40" s="196">
        <v>17000</v>
      </c>
      <c r="H40" s="197">
        <v>14000</v>
      </c>
      <c r="I40" s="197">
        <v>11500</v>
      </c>
      <c r="J40" s="197">
        <v>9000</v>
      </c>
    </row>
    <row r="41" spans="1:10" ht="18.75">
      <c r="A41" s="130" t="s">
        <v>71</v>
      </c>
      <c r="B41" s="131" t="s">
        <v>21</v>
      </c>
      <c r="C41" s="23"/>
      <c r="D41" s="23"/>
      <c r="E41" s="23"/>
      <c r="F41" s="23"/>
      <c r="G41" s="96"/>
      <c r="H41" s="96"/>
      <c r="I41" s="96"/>
      <c r="J41" s="96"/>
    </row>
    <row r="42" spans="1:10" ht="18.75">
      <c r="A42" s="133"/>
      <c r="B42" s="134" t="s">
        <v>60</v>
      </c>
      <c r="C42" s="135">
        <v>18000</v>
      </c>
      <c r="D42" s="135">
        <v>15500</v>
      </c>
      <c r="E42" s="135">
        <v>12500</v>
      </c>
      <c r="F42" s="135">
        <v>9500</v>
      </c>
      <c r="G42" s="187">
        <v>18000</v>
      </c>
      <c r="H42" s="188">
        <v>15500</v>
      </c>
      <c r="I42" s="188">
        <v>12500</v>
      </c>
      <c r="J42" s="188">
        <v>9500</v>
      </c>
    </row>
    <row r="43" spans="1:10" ht="18.75">
      <c r="A43" s="136"/>
      <c r="B43" s="137" t="s">
        <v>283</v>
      </c>
      <c r="C43" s="138">
        <v>15500</v>
      </c>
      <c r="D43" s="138">
        <v>13000</v>
      </c>
      <c r="E43" s="138">
        <v>11000</v>
      </c>
      <c r="F43" s="138">
        <v>8000</v>
      </c>
      <c r="G43" s="189">
        <v>15500</v>
      </c>
      <c r="H43" s="190">
        <v>13000</v>
      </c>
      <c r="I43" s="191">
        <v>11000</v>
      </c>
      <c r="J43" s="191">
        <v>8000</v>
      </c>
    </row>
    <row r="44" spans="1:10" ht="18.75">
      <c r="A44" s="136"/>
      <c r="B44" s="139" t="s">
        <v>61</v>
      </c>
      <c r="C44" s="138">
        <v>11000</v>
      </c>
      <c r="D44" s="138">
        <v>9500</v>
      </c>
      <c r="E44" s="138">
        <v>9000</v>
      </c>
      <c r="F44" s="138">
        <v>8000</v>
      </c>
      <c r="G44" s="189">
        <v>11000</v>
      </c>
      <c r="H44" s="191">
        <v>9500</v>
      </c>
      <c r="I44" s="191">
        <v>9000</v>
      </c>
      <c r="J44" s="191">
        <v>8000</v>
      </c>
    </row>
    <row r="45" spans="1:10" ht="18.75">
      <c r="A45" s="136"/>
      <c r="B45" s="139" t="s">
        <v>62</v>
      </c>
      <c r="C45" s="138">
        <v>8000</v>
      </c>
      <c r="D45" s="138">
        <v>6500</v>
      </c>
      <c r="E45" s="138">
        <v>5000</v>
      </c>
      <c r="F45" s="138">
        <v>3500</v>
      </c>
      <c r="G45" s="189">
        <v>8000</v>
      </c>
      <c r="H45" s="191">
        <v>6500</v>
      </c>
      <c r="I45" s="191">
        <v>5000</v>
      </c>
      <c r="J45" s="191">
        <v>3500</v>
      </c>
    </row>
    <row r="46" spans="1:10" ht="18.75">
      <c r="A46" s="140"/>
      <c r="B46" s="141" t="s">
        <v>63</v>
      </c>
      <c r="C46" s="144">
        <v>17000</v>
      </c>
      <c r="D46" s="144">
        <v>14500</v>
      </c>
      <c r="E46" s="144">
        <v>11500</v>
      </c>
      <c r="F46" s="144">
        <v>9000</v>
      </c>
      <c r="G46" s="196">
        <v>17000</v>
      </c>
      <c r="H46" s="197">
        <v>14500</v>
      </c>
      <c r="I46" s="197">
        <v>11500</v>
      </c>
      <c r="J46" s="197">
        <v>9000</v>
      </c>
    </row>
    <row r="47" spans="1:10" ht="18.75">
      <c r="A47" s="130" t="s">
        <v>72</v>
      </c>
      <c r="B47" s="131" t="s">
        <v>73</v>
      </c>
      <c r="C47" s="23"/>
      <c r="D47" s="23"/>
      <c r="E47" s="23"/>
      <c r="F47" s="23"/>
      <c r="G47" s="96"/>
      <c r="H47" s="96"/>
      <c r="I47" s="96"/>
      <c r="J47" s="96"/>
    </row>
    <row r="48" spans="1:10" ht="18.75">
      <c r="A48" s="133"/>
      <c r="B48" s="134" t="s">
        <v>60</v>
      </c>
      <c r="C48" s="143">
        <v>17000</v>
      </c>
      <c r="D48" s="143">
        <v>15000</v>
      </c>
      <c r="E48" s="143">
        <v>12000</v>
      </c>
      <c r="F48" s="143">
        <v>9000</v>
      </c>
      <c r="G48" s="194">
        <v>17000</v>
      </c>
      <c r="H48" s="195">
        <v>15000</v>
      </c>
      <c r="I48" s="195">
        <v>12000</v>
      </c>
      <c r="J48" s="195">
        <v>9000</v>
      </c>
    </row>
    <row r="49" spans="1:10" ht="18.75">
      <c r="A49" s="136"/>
      <c r="B49" s="137" t="s">
        <v>283</v>
      </c>
      <c r="C49" s="138">
        <v>14500</v>
      </c>
      <c r="D49" s="138">
        <v>12000</v>
      </c>
      <c r="E49" s="138">
        <v>10000</v>
      </c>
      <c r="F49" s="138">
        <v>8000</v>
      </c>
      <c r="G49" s="189">
        <v>14500</v>
      </c>
      <c r="H49" s="190">
        <v>12000</v>
      </c>
      <c r="I49" s="191">
        <v>10000</v>
      </c>
      <c r="J49" s="191">
        <v>8000</v>
      </c>
    </row>
    <row r="50" spans="1:10" ht="18.75">
      <c r="A50" s="136"/>
      <c r="B50" s="139" t="s">
        <v>61</v>
      </c>
      <c r="C50" s="138">
        <v>10500</v>
      </c>
      <c r="D50" s="138">
        <v>9000</v>
      </c>
      <c r="E50" s="138">
        <v>8500</v>
      </c>
      <c r="F50" s="138">
        <v>8000</v>
      </c>
      <c r="G50" s="189">
        <v>10500</v>
      </c>
      <c r="H50" s="191">
        <v>9000</v>
      </c>
      <c r="I50" s="191">
        <v>8500</v>
      </c>
      <c r="J50" s="191">
        <v>8000</v>
      </c>
    </row>
    <row r="51" spans="1:10" ht="18.75">
      <c r="A51" s="136"/>
      <c r="B51" s="139" t="s">
        <v>62</v>
      </c>
      <c r="C51" s="138">
        <v>7500</v>
      </c>
      <c r="D51" s="138">
        <v>6000</v>
      </c>
      <c r="E51" s="138">
        <v>4500</v>
      </c>
      <c r="F51" s="138">
        <v>3400</v>
      </c>
      <c r="G51" s="189">
        <v>7500</v>
      </c>
      <c r="H51" s="191">
        <v>6000</v>
      </c>
      <c r="I51" s="191">
        <v>4500</v>
      </c>
      <c r="J51" s="191">
        <v>3400</v>
      </c>
    </row>
    <row r="52" spans="1:10" ht="18.75">
      <c r="A52" s="140"/>
      <c r="B52" s="141" t="s">
        <v>63</v>
      </c>
      <c r="C52" s="142">
        <v>16000</v>
      </c>
      <c r="D52" s="142">
        <v>13500</v>
      </c>
      <c r="E52" s="142">
        <v>11000</v>
      </c>
      <c r="F52" s="142">
        <v>8500</v>
      </c>
      <c r="G52" s="192">
        <v>16000</v>
      </c>
      <c r="H52" s="193">
        <v>13500</v>
      </c>
      <c r="I52" s="193">
        <v>11000</v>
      </c>
      <c r="J52" s="193">
        <v>8500</v>
      </c>
    </row>
    <row r="53" spans="1:10" ht="18.75">
      <c r="A53" s="130" t="s">
        <v>74</v>
      </c>
      <c r="B53" s="131" t="s">
        <v>24</v>
      </c>
      <c r="C53" s="23"/>
      <c r="D53" s="23"/>
      <c r="E53" s="23"/>
      <c r="F53" s="23"/>
      <c r="G53" s="96"/>
      <c r="H53" s="96"/>
      <c r="I53" s="96"/>
      <c r="J53" s="96"/>
    </row>
    <row r="54" spans="1:10" ht="18.75">
      <c r="A54" s="133"/>
      <c r="B54" s="134" t="s">
        <v>60</v>
      </c>
      <c r="C54" s="143">
        <v>17000</v>
      </c>
      <c r="D54" s="143">
        <v>15000</v>
      </c>
      <c r="E54" s="143">
        <v>12000</v>
      </c>
      <c r="F54" s="143">
        <v>9000</v>
      </c>
      <c r="G54" s="194">
        <v>17000</v>
      </c>
      <c r="H54" s="195">
        <v>15000</v>
      </c>
      <c r="I54" s="195">
        <v>12000</v>
      </c>
      <c r="J54" s="195">
        <v>9000</v>
      </c>
    </row>
    <row r="55" spans="1:10" ht="18.75">
      <c r="A55" s="136"/>
      <c r="B55" s="137" t="s">
        <v>283</v>
      </c>
      <c r="C55" s="138">
        <v>14500</v>
      </c>
      <c r="D55" s="138">
        <v>12000</v>
      </c>
      <c r="E55" s="138">
        <v>10000</v>
      </c>
      <c r="F55" s="138">
        <v>8000</v>
      </c>
      <c r="G55" s="189">
        <v>14500</v>
      </c>
      <c r="H55" s="190">
        <v>12000</v>
      </c>
      <c r="I55" s="191">
        <v>10000</v>
      </c>
      <c r="J55" s="191">
        <v>8000</v>
      </c>
    </row>
    <row r="56" spans="1:10" ht="18.75">
      <c r="A56" s="136"/>
      <c r="B56" s="139" t="s">
        <v>61</v>
      </c>
      <c r="C56" s="138">
        <v>11000</v>
      </c>
      <c r="D56" s="138">
        <v>9000</v>
      </c>
      <c r="E56" s="138">
        <v>8500</v>
      </c>
      <c r="F56" s="138">
        <v>8000</v>
      </c>
      <c r="G56" s="189">
        <v>11000</v>
      </c>
      <c r="H56" s="191">
        <v>9000</v>
      </c>
      <c r="I56" s="191">
        <v>8500</v>
      </c>
      <c r="J56" s="191">
        <v>8000</v>
      </c>
    </row>
    <row r="57" spans="1:10" ht="18.75">
      <c r="A57" s="136"/>
      <c r="B57" s="139" t="s">
        <v>62</v>
      </c>
      <c r="C57" s="138">
        <v>7500</v>
      </c>
      <c r="D57" s="138">
        <v>6000</v>
      </c>
      <c r="E57" s="138">
        <v>4500</v>
      </c>
      <c r="F57" s="138">
        <v>3400</v>
      </c>
      <c r="G57" s="189">
        <v>7500</v>
      </c>
      <c r="H57" s="191">
        <v>6000</v>
      </c>
      <c r="I57" s="191">
        <v>4500</v>
      </c>
      <c r="J57" s="191">
        <v>3400</v>
      </c>
    </row>
    <row r="58" spans="1:10" ht="18.75">
      <c r="A58" s="140"/>
      <c r="B58" s="141" t="s">
        <v>63</v>
      </c>
      <c r="C58" s="142">
        <v>16000</v>
      </c>
      <c r="D58" s="142">
        <v>13500</v>
      </c>
      <c r="E58" s="142">
        <v>11000</v>
      </c>
      <c r="F58" s="142">
        <v>8500</v>
      </c>
      <c r="G58" s="192">
        <v>16000</v>
      </c>
      <c r="H58" s="193">
        <v>13500</v>
      </c>
      <c r="I58" s="193">
        <v>11000</v>
      </c>
      <c r="J58" s="193">
        <v>8500</v>
      </c>
    </row>
    <row r="59" spans="1:10" ht="18.75">
      <c r="A59" s="145" t="s">
        <v>75</v>
      </c>
      <c r="B59" s="146" t="s">
        <v>25</v>
      </c>
      <c r="C59" s="23"/>
      <c r="D59" s="23"/>
      <c r="E59" s="23"/>
      <c r="F59" s="23"/>
      <c r="G59" s="96"/>
      <c r="H59" s="96"/>
      <c r="I59" s="96"/>
      <c r="J59" s="96"/>
    </row>
    <row r="60" spans="1:10" ht="18.75">
      <c r="A60" s="133"/>
      <c r="B60" s="134" t="s">
        <v>60</v>
      </c>
      <c r="C60" s="143">
        <v>17000</v>
      </c>
      <c r="D60" s="143">
        <v>15000</v>
      </c>
      <c r="E60" s="143">
        <v>12000</v>
      </c>
      <c r="F60" s="143">
        <v>9000</v>
      </c>
      <c r="G60" s="194">
        <v>17000</v>
      </c>
      <c r="H60" s="195">
        <v>15000</v>
      </c>
      <c r="I60" s="195">
        <v>12000</v>
      </c>
      <c r="J60" s="195">
        <v>9000</v>
      </c>
    </row>
    <row r="61" spans="1:10" ht="18.75">
      <c r="A61" s="136"/>
      <c r="B61" s="137" t="s">
        <v>283</v>
      </c>
      <c r="C61" s="138">
        <v>14500</v>
      </c>
      <c r="D61" s="138">
        <v>12000</v>
      </c>
      <c r="E61" s="138">
        <v>10000</v>
      </c>
      <c r="F61" s="138">
        <v>8000</v>
      </c>
      <c r="G61" s="189">
        <v>14500</v>
      </c>
      <c r="H61" s="190">
        <v>12000</v>
      </c>
      <c r="I61" s="191">
        <v>10000</v>
      </c>
      <c r="J61" s="191">
        <v>8000</v>
      </c>
    </row>
    <row r="62" spans="1:10" ht="18.75">
      <c r="A62" s="136"/>
      <c r="B62" s="139" t="s">
        <v>61</v>
      </c>
      <c r="C62" s="138">
        <v>10500</v>
      </c>
      <c r="D62" s="138">
        <v>9000</v>
      </c>
      <c r="E62" s="138">
        <v>8500</v>
      </c>
      <c r="F62" s="138">
        <v>8000</v>
      </c>
      <c r="G62" s="189">
        <v>10500</v>
      </c>
      <c r="H62" s="191">
        <v>9000</v>
      </c>
      <c r="I62" s="191">
        <v>8500</v>
      </c>
      <c r="J62" s="191">
        <v>8000</v>
      </c>
    </row>
    <row r="63" spans="1:10" ht="18.75">
      <c r="A63" s="136"/>
      <c r="B63" s="139" t="s">
        <v>62</v>
      </c>
      <c r="C63" s="138">
        <v>7000</v>
      </c>
      <c r="D63" s="138">
        <v>5500</v>
      </c>
      <c r="E63" s="138">
        <v>4500</v>
      </c>
      <c r="F63" s="138">
        <v>3200</v>
      </c>
      <c r="G63" s="189">
        <v>7000</v>
      </c>
      <c r="H63" s="191">
        <v>5500</v>
      </c>
      <c r="I63" s="191">
        <v>4500</v>
      </c>
      <c r="J63" s="191">
        <v>3200</v>
      </c>
    </row>
    <row r="64" spans="1:10" ht="18.75">
      <c r="A64" s="140"/>
      <c r="B64" s="141" t="s">
        <v>63</v>
      </c>
      <c r="C64" s="144">
        <v>16000</v>
      </c>
      <c r="D64" s="144">
        <v>13500</v>
      </c>
      <c r="E64" s="144">
        <v>11000</v>
      </c>
      <c r="F64" s="144">
        <v>8500</v>
      </c>
      <c r="G64" s="196">
        <v>16000</v>
      </c>
      <c r="H64" s="197">
        <v>13500</v>
      </c>
      <c r="I64" s="197">
        <v>11000</v>
      </c>
      <c r="J64" s="197">
        <v>8500</v>
      </c>
    </row>
    <row r="65" spans="1:10" ht="19.5">
      <c r="A65" s="168"/>
      <c r="B65" s="169"/>
      <c r="C65" s="169"/>
      <c r="D65" s="169"/>
      <c r="E65" s="169"/>
      <c r="F65" s="169"/>
      <c r="G65" s="169"/>
      <c r="H65" s="169"/>
      <c r="I65" s="169"/>
      <c r="J65" s="169"/>
    </row>
    <row r="66" spans="1:10" ht="18.75">
      <c r="A66" s="170"/>
      <c r="B66" s="170"/>
      <c r="C66" s="170"/>
      <c r="D66" s="170"/>
      <c r="E66" s="170"/>
      <c r="F66" s="170"/>
      <c r="G66" s="170"/>
      <c r="H66" s="170"/>
      <c r="I66" s="170"/>
      <c r="J66" s="170"/>
    </row>
    <row r="67" spans="1:10" ht="18.75">
      <c r="A67" s="170"/>
      <c r="B67" s="170"/>
      <c r="C67" s="170"/>
      <c r="D67" s="170"/>
      <c r="E67" s="170"/>
      <c r="F67" s="170"/>
      <c r="G67" s="170"/>
      <c r="H67" s="170"/>
      <c r="I67" s="170"/>
      <c r="J67" s="170"/>
    </row>
    <row r="68" spans="1:10" ht="18.75">
      <c r="A68" s="158"/>
      <c r="B68" s="159"/>
      <c r="C68" s="159"/>
      <c r="D68" s="159"/>
      <c r="E68" s="159"/>
      <c r="F68" s="159"/>
      <c r="G68" s="159"/>
      <c r="H68" s="159"/>
      <c r="I68" s="159"/>
      <c r="J68" s="159"/>
    </row>
  </sheetData>
  <sheetProtection/>
  <mergeCells count="10">
    <mergeCell ref="A68:J68"/>
    <mergeCell ref="A1:J1"/>
    <mergeCell ref="A3:A4"/>
    <mergeCell ref="B3:B4"/>
    <mergeCell ref="G3:J3"/>
    <mergeCell ref="A2:J2"/>
    <mergeCell ref="C3:F3"/>
    <mergeCell ref="A65:J65"/>
    <mergeCell ref="A66:J66"/>
    <mergeCell ref="A67:J67"/>
  </mergeCells>
  <printOptions horizontalCentered="1"/>
  <pageMargins left="0.6" right="0.6" top="0.5" bottom="0.6" header="0.3" footer="0.3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4" sqref="F4"/>
    </sheetView>
  </sheetViews>
  <sheetFormatPr defaultColWidth="9.00390625" defaultRowHeight="15.75"/>
  <cols>
    <col min="1" max="1" width="5.625" style="0" customWidth="1"/>
    <col min="2" max="2" width="49.375" style="0" customWidth="1"/>
    <col min="3" max="3" width="26.875" style="0" customWidth="1"/>
  </cols>
  <sheetData>
    <row r="1" spans="1:4" ht="35.25" customHeight="1">
      <c r="A1" s="147" t="s">
        <v>287</v>
      </c>
      <c r="B1" s="171" t="s">
        <v>307</v>
      </c>
      <c r="C1" s="171"/>
      <c r="D1" s="171"/>
    </row>
    <row r="2" spans="1:4" ht="18.75">
      <c r="A2" s="174"/>
      <c r="B2" s="174"/>
      <c r="C2" s="174"/>
      <c r="D2" s="174"/>
    </row>
    <row r="3" spans="1:4" ht="39" customHeight="1">
      <c r="A3" s="19" t="s">
        <v>7</v>
      </c>
      <c r="B3" s="19" t="s">
        <v>279</v>
      </c>
      <c r="C3" s="20" t="s">
        <v>304</v>
      </c>
      <c r="D3" s="148"/>
    </row>
    <row r="4" spans="1:4" ht="21.75" customHeight="1">
      <c r="A4" s="118"/>
      <c r="B4" s="92" t="s">
        <v>280</v>
      </c>
      <c r="C4" s="92"/>
      <c r="D4" s="148"/>
    </row>
    <row r="5" spans="1:4" ht="37.5">
      <c r="A5" s="22"/>
      <c r="B5" s="149" t="s">
        <v>281</v>
      </c>
      <c r="C5" s="23">
        <f>50%*135000</f>
        <v>67500</v>
      </c>
      <c r="D5" s="148"/>
    </row>
    <row r="6" spans="1:3" ht="93.75" customHeight="1">
      <c r="A6" s="172"/>
      <c r="B6" s="173"/>
      <c r="C6" s="173"/>
    </row>
  </sheetData>
  <sheetProtection/>
  <mergeCells count="3">
    <mergeCell ref="B1:D1"/>
    <mergeCell ref="A6:C6"/>
    <mergeCell ref="A2:D2"/>
  </mergeCells>
  <printOptions horizontalCentered="1"/>
  <pageMargins left="0.6" right="0.6" top="0.5" bottom="0.5" header="0.3" footer="0.3"/>
  <pageSetup firstPageNumber="12" useFirstPageNumber="1"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98"/>
  <sheetViews>
    <sheetView zoomScalePageLayoutView="0" workbookViewId="0" topLeftCell="A16">
      <selection activeCell="O38" sqref="O38"/>
    </sheetView>
  </sheetViews>
  <sheetFormatPr defaultColWidth="9.00390625" defaultRowHeight="15.75"/>
  <cols>
    <col min="1" max="1" width="4.75390625" style="26" customWidth="1"/>
    <col min="2" max="2" width="49.875" style="25" customWidth="1"/>
    <col min="3" max="3" width="4.875" style="26" customWidth="1"/>
    <col min="4" max="4" width="4.875" style="27" customWidth="1"/>
    <col min="5" max="5" width="5.75390625" style="26" customWidth="1"/>
    <col min="6" max="6" width="10.375" style="26" customWidth="1"/>
    <col min="7" max="7" width="10.75390625" style="65" customWidth="1"/>
    <col min="8" max="8" width="10.00390625" style="26" customWidth="1"/>
    <col min="9" max="10" width="10.00390625" style="28" customWidth="1"/>
    <col min="11" max="11" width="6.625" style="26" customWidth="1"/>
    <col min="12" max="12" width="6.375" style="26" customWidth="1"/>
    <col min="13" max="13" width="8.25390625" style="28" customWidth="1"/>
    <col min="14" max="14" width="12.375" style="26" customWidth="1"/>
    <col min="15" max="16384" width="9.00390625" style="26" customWidth="1"/>
  </cols>
  <sheetData>
    <row r="1" spans="1:12" ht="15.75">
      <c r="A1" s="24"/>
      <c r="B1" s="85" t="s">
        <v>294</v>
      </c>
      <c r="E1" s="27"/>
      <c r="F1" s="28"/>
      <c r="G1" s="28"/>
      <c r="H1" s="28"/>
      <c r="J1" s="183" t="s">
        <v>259</v>
      </c>
      <c r="K1" s="183"/>
      <c r="L1" s="183"/>
    </row>
    <row r="2" spans="1:12" ht="15.75">
      <c r="A2" s="24"/>
      <c r="B2" s="85" t="s">
        <v>295</v>
      </c>
      <c r="E2" s="27"/>
      <c r="F2" s="28"/>
      <c r="G2" s="28"/>
      <c r="H2" s="28"/>
      <c r="K2" s="29"/>
      <c r="L2" s="29"/>
    </row>
    <row r="3" spans="1:12" ht="16.5">
      <c r="A3" s="86"/>
      <c r="B3" s="178" t="s">
        <v>293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6.5">
      <c r="A4" s="87"/>
      <c r="B4" s="180" t="s">
        <v>255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ht="16.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15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ht="15.75">
      <c r="A7" s="184" t="s">
        <v>7</v>
      </c>
      <c r="B7" s="185" t="s">
        <v>260</v>
      </c>
      <c r="C7" s="186" t="s">
        <v>261</v>
      </c>
      <c r="D7" s="186" t="s">
        <v>1</v>
      </c>
      <c r="E7" s="185" t="s">
        <v>262</v>
      </c>
      <c r="F7" s="185"/>
      <c r="G7" s="185"/>
      <c r="H7" s="185"/>
      <c r="I7" s="175" t="s">
        <v>289</v>
      </c>
      <c r="J7" s="175" t="s">
        <v>263</v>
      </c>
      <c r="K7" s="177" t="s">
        <v>290</v>
      </c>
      <c r="L7" s="177"/>
    </row>
    <row r="8" spans="1:13" ht="47.25">
      <c r="A8" s="184"/>
      <c r="B8" s="185"/>
      <c r="C8" s="185"/>
      <c r="D8" s="186"/>
      <c r="E8" s="32" t="s">
        <v>264</v>
      </c>
      <c r="F8" s="33" t="s">
        <v>265</v>
      </c>
      <c r="G8" s="33" t="s">
        <v>266</v>
      </c>
      <c r="H8" s="33" t="s">
        <v>267</v>
      </c>
      <c r="I8" s="176"/>
      <c r="J8" s="175"/>
      <c r="K8" s="34" t="s">
        <v>268</v>
      </c>
      <c r="L8" s="36" t="s">
        <v>269</v>
      </c>
      <c r="M8" s="37"/>
    </row>
    <row r="9" spans="1:13" ht="15.75">
      <c r="A9" s="30"/>
      <c r="B9" s="38" t="s">
        <v>2</v>
      </c>
      <c r="C9" s="38" t="s">
        <v>270</v>
      </c>
      <c r="D9" s="39"/>
      <c r="E9" s="39" t="s">
        <v>271</v>
      </c>
      <c r="F9" s="40" t="s">
        <v>272</v>
      </c>
      <c r="G9" s="40" t="s">
        <v>273</v>
      </c>
      <c r="H9" s="40" t="s">
        <v>274</v>
      </c>
      <c r="I9" s="40" t="s">
        <v>3</v>
      </c>
      <c r="J9" s="40" t="s">
        <v>4</v>
      </c>
      <c r="K9" s="41" t="s">
        <v>275</v>
      </c>
      <c r="L9" s="41" t="s">
        <v>276</v>
      </c>
      <c r="M9" s="42"/>
    </row>
    <row r="10" spans="1:24" ht="15.75">
      <c r="A10" s="31" t="s">
        <v>8</v>
      </c>
      <c r="B10" s="43" t="s">
        <v>0</v>
      </c>
      <c r="C10" s="44" t="s">
        <v>277</v>
      </c>
      <c r="D10" s="45"/>
      <c r="E10" s="45"/>
      <c r="F10" s="46"/>
      <c r="G10" s="47">
        <f aca="true" t="shared" si="0" ref="G10:G73">(F10+H10)/2</f>
        <v>0</v>
      </c>
      <c r="H10" s="46"/>
      <c r="I10" s="48"/>
      <c r="J10" s="46"/>
      <c r="K10" s="49"/>
      <c r="L10" s="49"/>
      <c r="M10" s="50"/>
      <c r="P10" s="27"/>
      <c r="Q10" s="51"/>
      <c r="R10" s="51"/>
      <c r="S10" s="51"/>
      <c r="T10" s="51"/>
      <c r="U10" s="51"/>
      <c r="V10" s="52"/>
      <c r="W10" s="52"/>
      <c r="X10" s="28"/>
    </row>
    <row r="11" spans="1:24" ht="31.5">
      <c r="A11" s="31">
        <v>1</v>
      </c>
      <c r="B11" s="43" t="s">
        <v>254</v>
      </c>
      <c r="C11" s="44"/>
      <c r="D11" s="45"/>
      <c r="E11" s="45"/>
      <c r="F11" s="53"/>
      <c r="G11" s="47">
        <f t="shared" si="0"/>
        <v>0</v>
      </c>
      <c r="H11" s="53"/>
      <c r="I11" s="53"/>
      <c r="J11" s="53"/>
      <c r="K11" s="54"/>
      <c r="L11" s="54"/>
      <c r="M11" s="50"/>
      <c r="P11" s="27"/>
      <c r="Q11" s="51"/>
      <c r="R11" s="51"/>
      <c r="S11" s="51"/>
      <c r="T11" s="51"/>
      <c r="U11" s="51"/>
      <c r="V11" s="52"/>
      <c r="W11" s="52"/>
      <c r="X11" s="28"/>
    </row>
    <row r="12" spans="1:24" ht="31.5">
      <c r="A12" s="45" t="s">
        <v>28</v>
      </c>
      <c r="B12" s="55" t="s">
        <v>154</v>
      </c>
      <c r="C12" s="44"/>
      <c r="D12" s="45">
        <v>1</v>
      </c>
      <c r="E12" s="45">
        <v>2</v>
      </c>
      <c r="F12" s="47">
        <v>1730000</v>
      </c>
      <c r="G12" s="47">
        <f t="shared" si="0"/>
        <v>1201500</v>
      </c>
      <c r="H12" s="47">
        <v>673000</v>
      </c>
      <c r="I12" s="47">
        <v>1232000</v>
      </c>
      <c r="J12" s="47">
        <v>1235000</v>
      </c>
      <c r="K12" s="56">
        <f>G12/I12</f>
        <v>0.9752435064935064</v>
      </c>
      <c r="L12" s="56">
        <f>J12/I12</f>
        <v>1.0024350649350648</v>
      </c>
      <c r="M12" s="50"/>
      <c r="N12" s="26">
        <f>N30</f>
        <v>0</v>
      </c>
      <c r="P12" s="27"/>
      <c r="Q12" s="51"/>
      <c r="R12" s="51"/>
      <c r="S12" s="51"/>
      <c r="T12" s="51"/>
      <c r="U12" s="51"/>
      <c r="V12" s="52"/>
      <c r="W12" s="52"/>
      <c r="X12" s="28"/>
    </row>
    <row r="13" spans="1:24" ht="31.5">
      <c r="A13" s="45" t="s">
        <v>29</v>
      </c>
      <c r="B13" s="55" t="s">
        <v>155</v>
      </c>
      <c r="C13" s="44"/>
      <c r="D13" s="45">
        <v>3</v>
      </c>
      <c r="E13" s="45">
        <v>2</v>
      </c>
      <c r="F13" s="47">
        <v>1730000</v>
      </c>
      <c r="G13" s="47">
        <f t="shared" si="0"/>
        <v>1201500</v>
      </c>
      <c r="H13" s="47">
        <v>673000</v>
      </c>
      <c r="I13" s="47">
        <v>840000</v>
      </c>
      <c r="J13" s="47">
        <v>845000</v>
      </c>
      <c r="K13" s="56">
        <f>G13/I13</f>
        <v>1.4303571428571429</v>
      </c>
      <c r="L13" s="56">
        <f>J13/I13</f>
        <v>1.005952380952381</v>
      </c>
      <c r="M13" s="50"/>
      <c r="P13" s="27"/>
      <c r="Q13" s="51"/>
      <c r="R13" s="51"/>
      <c r="S13" s="51"/>
      <c r="T13" s="51"/>
      <c r="U13" s="51"/>
      <c r="V13" s="52"/>
      <c r="W13" s="52"/>
      <c r="X13" s="28"/>
    </row>
    <row r="14" spans="1:24" ht="31.5">
      <c r="A14" s="45" t="s">
        <v>30</v>
      </c>
      <c r="B14" s="55" t="s">
        <v>156</v>
      </c>
      <c r="C14" s="44"/>
      <c r="D14" s="45">
        <v>2</v>
      </c>
      <c r="E14" s="45">
        <v>2</v>
      </c>
      <c r="F14" s="47">
        <v>1730000</v>
      </c>
      <c r="G14" s="47">
        <f t="shared" si="0"/>
        <v>1201500</v>
      </c>
      <c r="H14" s="47">
        <v>673000</v>
      </c>
      <c r="I14" s="47">
        <v>882000</v>
      </c>
      <c r="J14" s="47">
        <v>885000</v>
      </c>
      <c r="K14" s="56">
        <f>G14/I14</f>
        <v>1.3622448979591837</v>
      </c>
      <c r="L14" s="56">
        <f>J14/I14</f>
        <v>1.0034013605442176</v>
      </c>
      <c r="M14" s="50"/>
      <c r="P14" s="27"/>
      <c r="Q14" s="51"/>
      <c r="R14" s="51"/>
      <c r="S14" s="51"/>
      <c r="T14" s="51"/>
      <c r="U14" s="51"/>
      <c r="V14" s="52"/>
      <c r="W14" s="52"/>
      <c r="X14" s="28"/>
    </row>
    <row r="15" spans="1:24" ht="31.5">
      <c r="A15" s="45" t="s">
        <v>31</v>
      </c>
      <c r="B15" s="55" t="s">
        <v>157</v>
      </c>
      <c r="C15" s="44"/>
      <c r="D15" s="45">
        <v>6</v>
      </c>
      <c r="E15" s="45"/>
      <c r="F15" s="47"/>
      <c r="G15" s="47">
        <f t="shared" si="0"/>
        <v>0</v>
      </c>
      <c r="H15" s="47"/>
      <c r="I15" s="47">
        <v>470000</v>
      </c>
      <c r="J15" s="47">
        <v>490000</v>
      </c>
      <c r="K15" s="56">
        <f>G15/I15</f>
        <v>0</v>
      </c>
      <c r="L15" s="56">
        <f>J15/I15</f>
        <v>1.0425531914893618</v>
      </c>
      <c r="M15" s="50"/>
      <c r="P15" s="27"/>
      <c r="Q15" s="51"/>
      <c r="R15" s="51"/>
      <c r="S15" s="51"/>
      <c r="T15" s="51"/>
      <c r="U15" s="51"/>
      <c r="V15" s="52"/>
      <c r="W15" s="52"/>
      <c r="X15" s="28"/>
    </row>
    <row r="16" spans="1:24" ht="31.5">
      <c r="A16" s="45" t="s">
        <v>32</v>
      </c>
      <c r="B16" s="55" t="s">
        <v>158</v>
      </c>
      <c r="C16" s="44"/>
      <c r="D16" s="45">
        <v>4</v>
      </c>
      <c r="E16" s="45">
        <v>7</v>
      </c>
      <c r="F16" s="47">
        <v>1200000</v>
      </c>
      <c r="G16" s="47">
        <f t="shared" si="0"/>
        <v>690000</v>
      </c>
      <c r="H16" s="57">
        <v>180000</v>
      </c>
      <c r="I16" s="47">
        <v>588000</v>
      </c>
      <c r="J16" s="47">
        <v>600000</v>
      </c>
      <c r="K16" s="56">
        <f aca="true" t="shared" si="1" ref="K16:K76">G16/I16</f>
        <v>1.1734693877551021</v>
      </c>
      <c r="L16" s="56">
        <f aca="true" t="shared" si="2" ref="L16:L76">J16/I16</f>
        <v>1.0204081632653061</v>
      </c>
      <c r="M16" s="50"/>
      <c r="P16" s="27"/>
      <c r="Q16" s="51"/>
      <c r="R16" s="51"/>
      <c r="S16" s="51"/>
      <c r="T16" s="51"/>
      <c r="U16" s="51"/>
      <c r="V16" s="52"/>
      <c r="W16" s="52"/>
      <c r="X16" s="28"/>
    </row>
    <row r="17" spans="1:24" ht="31.5">
      <c r="A17" s="45" t="s">
        <v>33</v>
      </c>
      <c r="B17" s="55" t="s">
        <v>159</v>
      </c>
      <c r="C17" s="44"/>
      <c r="D17" s="45">
        <v>5</v>
      </c>
      <c r="E17" s="45"/>
      <c r="F17" s="47"/>
      <c r="G17" s="47">
        <f t="shared" si="0"/>
        <v>0</v>
      </c>
      <c r="H17" s="47"/>
      <c r="I17" s="47">
        <v>504000</v>
      </c>
      <c r="J17" s="47">
        <v>530000</v>
      </c>
      <c r="K17" s="56">
        <f t="shared" si="1"/>
        <v>0</v>
      </c>
      <c r="L17" s="56">
        <f t="shared" si="2"/>
        <v>1.0515873015873016</v>
      </c>
      <c r="M17" s="50"/>
      <c r="P17" s="27"/>
      <c r="Q17" s="51"/>
      <c r="R17" s="51"/>
      <c r="S17" s="51"/>
      <c r="T17" s="51"/>
      <c r="U17" s="51"/>
      <c r="V17" s="52"/>
      <c r="W17" s="52"/>
      <c r="X17" s="28"/>
    </row>
    <row r="18" spans="1:24" ht="15.75">
      <c r="A18" s="45" t="s">
        <v>160</v>
      </c>
      <c r="B18" s="58" t="s">
        <v>161</v>
      </c>
      <c r="C18" s="44"/>
      <c r="D18" s="45">
        <v>7</v>
      </c>
      <c r="E18" s="45"/>
      <c r="F18" s="47"/>
      <c r="G18" s="47">
        <f t="shared" si="0"/>
        <v>0</v>
      </c>
      <c r="H18" s="47"/>
      <c r="I18" s="47">
        <v>227000</v>
      </c>
      <c r="J18" s="47">
        <v>235000</v>
      </c>
      <c r="K18" s="56">
        <f t="shared" si="1"/>
        <v>0</v>
      </c>
      <c r="L18" s="56">
        <f t="shared" si="2"/>
        <v>1.0352422907488987</v>
      </c>
      <c r="M18" s="50"/>
      <c r="P18" s="27"/>
      <c r="Q18" s="51"/>
      <c r="R18" s="51"/>
      <c r="S18" s="51"/>
      <c r="T18" s="51"/>
      <c r="U18" s="51"/>
      <c r="V18" s="52"/>
      <c r="W18" s="52"/>
      <c r="X18" s="28"/>
    </row>
    <row r="19" spans="1:24" ht="31.5">
      <c r="A19" s="45" t="s">
        <v>162</v>
      </c>
      <c r="B19" s="59" t="s">
        <v>163</v>
      </c>
      <c r="C19" s="44"/>
      <c r="D19" s="45">
        <v>8</v>
      </c>
      <c r="E19" s="45"/>
      <c r="F19" s="47"/>
      <c r="G19" s="47">
        <f t="shared" si="0"/>
        <v>0</v>
      </c>
      <c r="H19" s="47"/>
      <c r="I19" s="47">
        <v>227000</v>
      </c>
      <c r="J19" s="47">
        <v>230000</v>
      </c>
      <c r="K19" s="56">
        <f t="shared" si="1"/>
        <v>0</v>
      </c>
      <c r="L19" s="56">
        <f t="shared" si="2"/>
        <v>1.013215859030837</v>
      </c>
      <c r="M19" s="50"/>
      <c r="P19" s="27"/>
      <c r="Q19" s="51"/>
      <c r="R19" s="51"/>
      <c r="S19" s="51"/>
      <c r="T19" s="51"/>
      <c r="U19" s="51"/>
      <c r="V19" s="52"/>
      <c r="W19" s="52"/>
      <c r="X19" s="28"/>
    </row>
    <row r="20" spans="1:24" ht="31.5">
      <c r="A20" s="45" t="s">
        <v>164</v>
      </c>
      <c r="B20" s="55" t="s">
        <v>165</v>
      </c>
      <c r="C20" s="44"/>
      <c r="D20" s="45">
        <v>9</v>
      </c>
      <c r="E20" s="45"/>
      <c r="F20" s="47"/>
      <c r="G20" s="47">
        <f t="shared" si="0"/>
        <v>0</v>
      </c>
      <c r="H20" s="47"/>
      <c r="I20" s="47">
        <v>170000</v>
      </c>
      <c r="J20" s="47">
        <v>170000</v>
      </c>
      <c r="K20" s="56">
        <f t="shared" si="1"/>
        <v>0</v>
      </c>
      <c r="L20" s="56">
        <f t="shared" si="2"/>
        <v>1</v>
      </c>
      <c r="M20" s="50"/>
      <c r="P20" s="27"/>
      <c r="Q20" s="51"/>
      <c r="R20" s="51"/>
      <c r="S20" s="51"/>
      <c r="T20" s="51"/>
      <c r="U20" s="51"/>
      <c r="V20" s="52"/>
      <c r="W20" s="52"/>
      <c r="X20" s="28"/>
    </row>
    <row r="21" spans="1:24" ht="31.5">
      <c r="A21" s="45" t="s">
        <v>166</v>
      </c>
      <c r="B21" s="55" t="s">
        <v>167</v>
      </c>
      <c r="C21" s="44"/>
      <c r="D21" s="45">
        <v>10</v>
      </c>
      <c r="E21" s="45"/>
      <c r="F21" s="47"/>
      <c r="G21" s="47">
        <f t="shared" si="0"/>
        <v>0</v>
      </c>
      <c r="H21" s="47"/>
      <c r="I21" s="47">
        <v>150000</v>
      </c>
      <c r="J21" s="47">
        <v>150000</v>
      </c>
      <c r="K21" s="56">
        <f t="shared" si="1"/>
        <v>0</v>
      </c>
      <c r="L21" s="56">
        <f t="shared" si="2"/>
        <v>1</v>
      </c>
      <c r="M21" s="50"/>
      <c r="P21" s="27"/>
      <c r="Q21" s="51"/>
      <c r="R21" s="51"/>
      <c r="S21" s="51"/>
      <c r="T21" s="51"/>
      <c r="U21" s="51"/>
      <c r="V21" s="52"/>
      <c r="W21" s="52"/>
      <c r="X21" s="28"/>
    </row>
    <row r="22" spans="1:24" ht="31.5">
      <c r="A22" s="31">
        <v>2</v>
      </c>
      <c r="B22" s="43" t="s">
        <v>278</v>
      </c>
      <c r="C22" s="44"/>
      <c r="D22" s="45"/>
      <c r="E22" s="45"/>
      <c r="F22" s="47"/>
      <c r="G22" s="47">
        <f t="shared" si="0"/>
        <v>0</v>
      </c>
      <c r="H22" s="47"/>
      <c r="I22" s="47"/>
      <c r="J22" s="47"/>
      <c r="K22" s="56"/>
      <c r="L22" s="56"/>
      <c r="M22" s="50"/>
      <c r="P22" s="27"/>
      <c r="Q22" s="51"/>
      <c r="R22" s="51"/>
      <c r="S22" s="51"/>
      <c r="T22" s="51"/>
      <c r="U22" s="51"/>
      <c r="V22" s="52"/>
      <c r="W22" s="52"/>
      <c r="X22" s="28"/>
    </row>
    <row r="23" spans="1:24" ht="15.75">
      <c r="A23" s="45" t="s">
        <v>53</v>
      </c>
      <c r="B23" s="55" t="s">
        <v>168</v>
      </c>
      <c r="C23" s="44"/>
      <c r="D23" s="45">
        <v>1</v>
      </c>
      <c r="E23" s="45"/>
      <c r="F23" s="47"/>
      <c r="G23" s="47">
        <f t="shared" si="0"/>
        <v>0</v>
      </c>
      <c r="H23" s="47"/>
      <c r="I23" s="47">
        <v>200000</v>
      </c>
      <c r="J23" s="47">
        <v>200000</v>
      </c>
      <c r="K23" s="56">
        <f t="shared" si="1"/>
        <v>0</v>
      </c>
      <c r="L23" s="56">
        <f t="shared" si="2"/>
        <v>1</v>
      </c>
      <c r="M23" s="50"/>
      <c r="P23" s="27"/>
      <c r="Q23" s="51"/>
      <c r="R23" s="51"/>
      <c r="S23" s="51"/>
      <c r="T23" s="51"/>
      <c r="U23" s="51"/>
      <c r="V23" s="52"/>
      <c r="W23" s="52"/>
      <c r="X23" s="28"/>
    </row>
    <row r="24" spans="1:24" ht="31.5">
      <c r="A24" s="45" t="s">
        <v>54</v>
      </c>
      <c r="B24" s="55" t="s">
        <v>169</v>
      </c>
      <c r="C24" s="44"/>
      <c r="D24" s="45">
        <v>2</v>
      </c>
      <c r="E24" s="45"/>
      <c r="F24" s="47"/>
      <c r="G24" s="47">
        <f t="shared" si="0"/>
        <v>0</v>
      </c>
      <c r="H24" s="47"/>
      <c r="I24" s="47">
        <v>190000</v>
      </c>
      <c r="J24" s="47">
        <f>95%*J23</f>
        <v>190000</v>
      </c>
      <c r="K24" s="56">
        <f t="shared" si="1"/>
        <v>0</v>
      </c>
      <c r="L24" s="56"/>
      <c r="M24" s="50"/>
      <c r="P24" s="27"/>
      <c r="Q24" s="51"/>
      <c r="R24" s="51"/>
      <c r="S24" s="51"/>
      <c r="T24" s="51"/>
      <c r="U24" s="51"/>
      <c r="V24" s="52"/>
      <c r="W24" s="52"/>
      <c r="X24" s="28"/>
    </row>
    <row r="25" spans="1:24" ht="31.5">
      <c r="A25" s="45" t="s">
        <v>55</v>
      </c>
      <c r="B25" s="55" t="s">
        <v>170</v>
      </c>
      <c r="C25" s="44"/>
      <c r="D25" s="45">
        <v>3</v>
      </c>
      <c r="E25" s="45"/>
      <c r="F25" s="47"/>
      <c r="G25" s="47">
        <f t="shared" si="0"/>
        <v>0</v>
      </c>
      <c r="H25" s="47"/>
      <c r="I25" s="47">
        <v>181000</v>
      </c>
      <c r="J25" s="93">
        <v>181000</v>
      </c>
      <c r="K25" s="56">
        <f t="shared" si="1"/>
        <v>0</v>
      </c>
      <c r="L25" s="56"/>
      <c r="M25" s="50"/>
      <c r="P25" s="27"/>
      <c r="Q25" s="51"/>
      <c r="R25" s="51"/>
      <c r="S25" s="51"/>
      <c r="T25" s="51"/>
      <c r="U25" s="51"/>
      <c r="V25" s="52"/>
      <c r="W25" s="52"/>
      <c r="X25" s="28"/>
    </row>
    <row r="26" spans="1:24" ht="15.75">
      <c r="A26" s="31">
        <v>3</v>
      </c>
      <c r="B26" s="43" t="s">
        <v>171</v>
      </c>
      <c r="C26" s="60"/>
      <c r="D26" s="45"/>
      <c r="E26" s="31"/>
      <c r="F26" s="21"/>
      <c r="G26" s="47">
        <f t="shared" si="0"/>
        <v>0</v>
      </c>
      <c r="H26" s="21"/>
      <c r="I26" s="47"/>
      <c r="J26" s="21"/>
      <c r="K26" s="56"/>
      <c r="L26" s="56"/>
      <c r="M26" s="50"/>
      <c r="P26" s="27"/>
      <c r="Q26" s="51"/>
      <c r="R26" s="51"/>
      <c r="S26" s="51"/>
      <c r="T26" s="51"/>
      <c r="U26" s="51"/>
      <c r="V26" s="52"/>
      <c r="W26" s="52"/>
      <c r="X26" s="28"/>
    </row>
    <row r="27" spans="1:24" ht="15.75">
      <c r="A27" s="45" t="s">
        <v>45</v>
      </c>
      <c r="B27" s="55" t="s">
        <v>172</v>
      </c>
      <c r="C27" s="44"/>
      <c r="D27" s="45">
        <v>1</v>
      </c>
      <c r="E27" s="45">
        <v>4</v>
      </c>
      <c r="F27" s="47">
        <v>3000000</v>
      </c>
      <c r="G27" s="47">
        <f t="shared" si="0"/>
        <v>2416500</v>
      </c>
      <c r="H27" s="47">
        <v>1833000</v>
      </c>
      <c r="I27" s="47">
        <v>2119000</v>
      </c>
      <c r="J27" s="47">
        <v>2120000</v>
      </c>
      <c r="K27" s="56">
        <f t="shared" si="1"/>
        <v>1.1403964134025484</v>
      </c>
      <c r="L27" s="56">
        <f t="shared" si="2"/>
        <v>1.0004719207173194</v>
      </c>
      <c r="M27" s="50"/>
      <c r="P27" s="27"/>
      <c r="Q27" s="51"/>
      <c r="R27" s="51"/>
      <c r="S27" s="51"/>
      <c r="T27" s="51"/>
      <c r="U27" s="51"/>
      <c r="V27" s="52"/>
      <c r="W27" s="52"/>
      <c r="X27" s="28"/>
    </row>
    <row r="28" spans="1:24" ht="31.5">
      <c r="A28" s="45" t="s">
        <v>46</v>
      </c>
      <c r="B28" s="55" t="s">
        <v>173</v>
      </c>
      <c r="C28" s="44"/>
      <c r="D28" s="45">
        <v>2</v>
      </c>
      <c r="E28" s="45"/>
      <c r="F28" s="47"/>
      <c r="G28" s="47">
        <f t="shared" si="0"/>
        <v>0</v>
      </c>
      <c r="H28" s="47"/>
      <c r="I28" s="47">
        <v>1766000</v>
      </c>
      <c r="J28" s="47">
        <v>1766000</v>
      </c>
      <c r="K28" s="56">
        <f t="shared" si="1"/>
        <v>0</v>
      </c>
      <c r="L28" s="56">
        <f t="shared" si="2"/>
        <v>1</v>
      </c>
      <c r="M28" s="50"/>
      <c r="P28" s="27"/>
      <c r="Q28" s="51"/>
      <c r="R28" s="51"/>
      <c r="S28" s="51"/>
      <c r="T28" s="51"/>
      <c r="U28" s="51"/>
      <c r="V28" s="52"/>
      <c r="W28" s="52"/>
      <c r="X28" s="28"/>
    </row>
    <row r="29" spans="1:24" ht="31.5">
      <c r="A29" s="45" t="s">
        <v>47</v>
      </c>
      <c r="B29" s="61" t="s">
        <v>174</v>
      </c>
      <c r="C29" s="44"/>
      <c r="D29" s="45">
        <v>2</v>
      </c>
      <c r="E29" s="45"/>
      <c r="F29" s="47"/>
      <c r="G29" s="47">
        <f t="shared" si="0"/>
        <v>0</v>
      </c>
      <c r="H29" s="47"/>
      <c r="I29" s="47">
        <v>1766000</v>
      </c>
      <c r="J29" s="47">
        <v>1766000</v>
      </c>
      <c r="K29" s="56">
        <f t="shared" si="1"/>
        <v>0</v>
      </c>
      <c r="L29" s="56">
        <f t="shared" si="2"/>
        <v>1</v>
      </c>
      <c r="M29" s="50"/>
      <c r="P29" s="27"/>
      <c r="Q29" s="51"/>
      <c r="R29" s="51"/>
      <c r="S29" s="51"/>
      <c r="T29" s="51"/>
      <c r="U29" s="51"/>
      <c r="V29" s="52"/>
      <c r="W29" s="52"/>
      <c r="X29" s="28"/>
    </row>
    <row r="30" spans="1:24" ht="31.5">
      <c r="A30" s="45" t="s">
        <v>48</v>
      </c>
      <c r="B30" s="61" t="s">
        <v>175</v>
      </c>
      <c r="C30" s="44"/>
      <c r="D30" s="45">
        <v>3</v>
      </c>
      <c r="E30" s="45">
        <v>3</v>
      </c>
      <c r="F30" s="47">
        <v>1600000</v>
      </c>
      <c r="G30" s="47">
        <f t="shared" si="0"/>
        <v>1400000</v>
      </c>
      <c r="H30" s="47">
        <v>1200000</v>
      </c>
      <c r="I30" s="47">
        <v>1483000</v>
      </c>
      <c r="J30" s="47">
        <v>1500000</v>
      </c>
      <c r="K30" s="56">
        <f t="shared" si="1"/>
        <v>0.9440323668240054</v>
      </c>
      <c r="L30" s="56">
        <f t="shared" si="2"/>
        <v>1.0114632501685772</v>
      </c>
      <c r="M30" s="50"/>
      <c r="P30" s="27"/>
      <c r="Q30" s="51"/>
      <c r="R30" s="51"/>
      <c r="S30" s="51"/>
      <c r="T30" s="51"/>
      <c r="U30" s="51"/>
      <c r="V30" s="52"/>
      <c r="W30" s="52"/>
      <c r="X30" s="28"/>
    </row>
    <row r="31" spans="1:24" ht="31.5">
      <c r="A31" s="45" t="s">
        <v>49</v>
      </c>
      <c r="B31" s="61" t="s">
        <v>5</v>
      </c>
      <c r="C31" s="44"/>
      <c r="D31" s="45">
        <v>4</v>
      </c>
      <c r="E31" s="45">
        <v>3</v>
      </c>
      <c r="F31" s="47">
        <v>933000</v>
      </c>
      <c r="G31" s="47">
        <f t="shared" si="0"/>
        <v>899500</v>
      </c>
      <c r="H31" s="47">
        <v>866000</v>
      </c>
      <c r="I31" s="47">
        <v>965000</v>
      </c>
      <c r="J31" s="47">
        <v>1000000</v>
      </c>
      <c r="K31" s="56">
        <f t="shared" si="1"/>
        <v>0.9321243523316062</v>
      </c>
      <c r="L31" s="56">
        <f t="shared" si="2"/>
        <v>1.0362694300518134</v>
      </c>
      <c r="M31" s="50"/>
      <c r="P31" s="27"/>
      <c r="Q31" s="51"/>
      <c r="R31" s="51"/>
      <c r="S31" s="51"/>
      <c r="T31" s="51"/>
      <c r="U31" s="51"/>
      <c r="V31" s="52"/>
      <c r="W31" s="52"/>
      <c r="X31" s="28"/>
    </row>
    <row r="32" spans="1:24" ht="31.5">
      <c r="A32" s="45" t="s">
        <v>50</v>
      </c>
      <c r="B32" s="55" t="s">
        <v>176</v>
      </c>
      <c r="C32" s="44"/>
      <c r="D32" s="45">
        <v>5</v>
      </c>
      <c r="E32" s="45"/>
      <c r="F32" s="47"/>
      <c r="G32" s="47">
        <f t="shared" si="0"/>
        <v>0</v>
      </c>
      <c r="H32" s="47"/>
      <c r="I32" s="47">
        <v>562000</v>
      </c>
      <c r="J32" s="47">
        <v>565000</v>
      </c>
      <c r="K32" s="56">
        <f t="shared" si="1"/>
        <v>0</v>
      </c>
      <c r="L32" s="56">
        <f t="shared" si="2"/>
        <v>1.0053380782918149</v>
      </c>
      <c r="M32" s="50"/>
      <c r="P32" s="27"/>
      <c r="Q32" s="51"/>
      <c r="R32" s="51"/>
      <c r="S32" s="51"/>
      <c r="T32" s="51"/>
      <c r="U32" s="51"/>
      <c r="V32" s="52"/>
      <c r="W32" s="52"/>
      <c r="X32" s="28"/>
    </row>
    <row r="33" spans="1:24" ht="31.5">
      <c r="A33" s="45" t="s">
        <v>51</v>
      </c>
      <c r="B33" s="55" t="s">
        <v>177</v>
      </c>
      <c r="C33" s="44"/>
      <c r="D33" s="45">
        <v>6</v>
      </c>
      <c r="E33" s="45"/>
      <c r="F33" s="47"/>
      <c r="G33" s="47">
        <f t="shared" si="0"/>
        <v>0</v>
      </c>
      <c r="H33" s="47"/>
      <c r="I33" s="47">
        <v>404000</v>
      </c>
      <c r="J33" s="47">
        <v>405000</v>
      </c>
      <c r="K33" s="56">
        <f t="shared" si="1"/>
        <v>0</v>
      </c>
      <c r="L33" s="56">
        <f t="shared" si="2"/>
        <v>1.0024752475247525</v>
      </c>
      <c r="M33" s="25"/>
      <c r="N33" s="25"/>
      <c r="O33" s="25"/>
      <c r="P33" s="25"/>
      <c r="Q33" s="25"/>
      <c r="R33" s="62"/>
      <c r="S33" s="25"/>
      <c r="T33" s="25"/>
      <c r="U33" s="25"/>
      <c r="V33" s="25"/>
      <c r="W33" s="25"/>
      <c r="X33" s="28"/>
    </row>
    <row r="34" spans="1:24" ht="31.5">
      <c r="A34" s="45" t="s">
        <v>52</v>
      </c>
      <c r="B34" s="55" t="s">
        <v>27</v>
      </c>
      <c r="C34" s="44"/>
      <c r="D34" s="45">
        <v>7</v>
      </c>
      <c r="E34" s="45"/>
      <c r="F34" s="47"/>
      <c r="G34" s="47">
        <f t="shared" si="0"/>
        <v>0</v>
      </c>
      <c r="H34" s="47"/>
      <c r="I34" s="47">
        <v>236000</v>
      </c>
      <c r="J34" s="47">
        <v>240000</v>
      </c>
      <c r="K34" s="56">
        <f t="shared" si="1"/>
        <v>0</v>
      </c>
      <c r="L34" s="56">
        <f t="shared" si="2"/>
        <v>1.0169491525423728</v>
      </c>
      <c r="M34" s="25"/>
      <c r="N34" s="25"/>
      <c r="O34" s="25"/>
      <c r="P34" s="25"/>
      <c r="Q34" s="25"/>
      <c r="R34" s="62"/>
      <c r="S34" s="25"/>
      <c r="T34" s="25"/>
      <c r="U34" s="25"/>
      <c r="V34" s="25"/>
      <c r="W34" s="25"/>
      <c r="X34" s="28"/>
    </row>
    <row r="35" spans="1:24" ht="31.5">
      <c r="A35" s="45" t="s">
        <v>178</v>
      </c>
      <c r="B35" s="55" t="s">
        <v>179</v>
      </c>
      <c r="C35" s="44"/>
      <c r="D35" s="45">
        <v>7</v>
      </c>
      <c r="E35" s="45"/>
      <c r="F35" s="47"/>
      <c r="G35" s="47">
        <f t="shared" si="0"/>
        <v>0</v>
      </c>
      <c r="H35" s="47"/>
      <c r="I35" s="47">
        <v>236000</v>
      </c>
      <c r="J35" s="47">
        <v>240000</v>
      </c>
      <c r="K35" s="56">
        <f t="shared" si="1"/>
        <v>0</v>
      </c>
      <c r="L35" s="56">
        <f t="shared" si="2"/>
        <v>1.0169491525423728</v>
      </c>
      <c r="M35" s="25"/>
      <c r="N35" s="25"/>
      <c r="O35" s="25"/>
      <c r="P35" s="25"/>
      <c r="Q35" s="25"/>
      <c r="R35" s="62"/>
      <c r="S35" s="25"/>
      <c r="T35" s="25"/>
      <c r="U35" s="25"/>
      <c r="V35" s="25"/>
      <c r="W35" s="25"/>
      <c r="X35" s="28"/>
    </row>
    <row r="36" spans="1:24" ht="31.5">
      <c r="A36" s="45" t="s">
        <v>180</v>
      </c>
      <c r="B36" s="55" t="s">
        <v>181</v>
      </c>
      <c r="C36" s="44"/>
      <c r="D36" s="45">
        <v>8</v>
      </c>
      <c r="E36" s="45"/>
      <c r="F36" s="47"/>
      <c r="G36" s="47">
        <f t="shared" si="0"/>
        <v>0</v>
      </c>
      <c r="H36" s="47"/>
      <c r="I36" s="47">
        <v>190000</v>
      </c>
      <c r="J36" s="47">
        <v>195000</v>
      </c>
      <c r="K36" s="56">
        <f t="shared" si="1"/>
        <v>0</v>
      </c>
      <c r="L36" s="56">
        <f t="shared" si="2"/>
        <v>1.0263157894736843</v>
      </c>
      <c r="M36" s="25"/>
      <c r="N36" s="25"/>
      <c r="O36" s="25"/>
      <c r="P36" s="25"/>
      <c r="Q36" s="25"/>
      <c r="R36" s="62"/>
      <c r="S36" s="25"/>
      <c r="T36" s="25"/>
      <c r="U36" s="25"/>
      <c r="V36" s="25"/>
      <c r="W36" s="25"/>
      <c r="X36" s="28"/>
    </row>
    <row r="37" spans="1:24" ht="31.5">
      <c r="A37" s="31">
        <v>4</v>
      </c>
      <c r="B37" s="43" t="s">
        <v>182</v>
      </c>
      <c r="C37" s="44"/>
      <c r="D37" s="45"/>
      <c r="E37" s="45"/>
      <c r="F37" s="47"/>
      <c r="G37" s="47">
        <f t="shared" si="0"/>
        <v>0</v>
      </c>
      <c r="H37" s="47"/>
      <c r="I37" s="47"/>
      <c r="J37" s="47"/>
      <c r="K37" s="56"/>
      <c r="L37" s="56"/>
      <c r="M37" s="25"/>
      <c r="N37" s="25"/>
      <c r="O37" s="25"/>
      <c r="P37" s="25"/>
      <c r="Q37" s="25"/>
      <c r="R37" s="62"/>
      <c r="S37" s="25"/>
      <c r="T37" s="25"/>
      <c r="U37" s="25"/>
      <c r="V37" s="25"/>
      <c r="W37" s="25"/>
      <c r="X37" s="28"/>
    </row>
    <row r="38" spans="1:24" ht="15.75">
      <c r="A38" s="45" t="s">
        <v>41</v>
      </c>
      <c r="B38" s="55" t="s">
        <v>183</v>
      </c>
      <c r="C38" s="44"/>
      <c r="D38" s="45">
        <v>7</v>
      </c>
      <c r="E38" s="45">
        <v>4</v>
      </c>
      <c r="F38" s="47">
        <v>150000</v>
      </c>
      <c r="G38" s="47">
        <f t="shared" si="0"/>
        <v>185000</v>
      </c>
      <c r="H38" s="47">
        <v>220000</v>
      </c>
      <c r="I38" s="47">
        <v>195000</v>
      </c>
      <c r="J38" s="47">
        <v>200000</v>
      </c>
      <c r="K38" s="56">
        <f t="shared" si="1"/>
        <v>0.9487179487179487</v>
      </c>
      <c r="L38" s="56">
        <f t="shared" si="2"/>
        <v>1.0256410256410255</v>
      </c>
      <c r="M38" s="25"/>
      <c r="N38" s="25"/>
      <c r="O38" s="63">
        <v>105300</v>
      </c>
      <c r="P38" s="25"/>
      <c r="Q38" s="25"/>
      <c r="R38" s="62"/>
      <c r="S38" s="25"/>
      <c r="T38" s="25"/>
      <c r="U38" s="25"/>
      <c r="V38" s="25"/>
      <c r="W38" s="25"/>
      <c r="X38" s="28"/>
    </row>
    <row r="39" spans="1:24" ht="31.5">
      <c r="A39" s="45" t="s">
        <v>42</v>
      </c>
      <c r="B39" s="55" t="s">
        <v>184</v>
      </c>
      <c r="C39" s="44"/>
      <c r="D39" s="45">
        <v>8</v>
      </c>
      <c r="E39" s="45"/>
      <c r="F39" s="47"/>
      <c r="G39" s="47">
        <f t="shared" si="0"/>
        <v>0</v>
      </c>
      <c r="H39" s="47"/>
      <c r="I39" s="47">
        <v>169000</v>
      </c>
      <c r="J39" s="47">
        <v>169000</v>
      </c>
      <c r="K39" s="56">
        <f t="shared" si="1"/>
        <v>0</v>
      </c>
      <c r="L39" s="56">
        <f t="shared" si="2"/>
        <v>1</v>
      </c>
      <c r="M39" s="25"/>
      <c r="N39" s="25"/>
      <c r="O39" s="25"/>
      <c r="P39" s="25"/>
      <c r="Q39" s="25"/>
      <c r="R39" s="62"/>
      <c r="S39" s="25"/>
      <c r="T39" s="25"/>
      <c r="U39" s="25"/>
      <c r="V39" s="25"/>
      <c r="W39" s="25"/>
      <c r="X39" s="28"/>
    </row>
    <row r="40" spans="1:24" ht="31.5">
      <c r="A40" s="45" t="s">
        <v>43</v>
      </c>
      <c r="B40" s="64" t="s">
        <v>185</v>
      </c>
      <c r="C40" s="44"/>
      <c r="D40" s="45">
        <v>3</v>
      </c>
      <c r="E40" s="45"/>
      <c r="F40" s="47"/>
      <c r="G40" s="47">
        <f t="shared" si="0"/>
        <v>0</v>
      </c>
      <c r="H40" s="47"/>
      <c r="I40" s="47">
        <v>376000</v>
      </c>
      <c r="J40" s="47">
        <v>490000</v>
      </c>
      <c r="K40" s="56">
        <f t="shared" si="1"/>
        <v>0</v>
      </c>
      <c r="L40" s="56">
        <f t="shared" si="2"/>
        <v>1.303191489361702</v>
      </c>
      <c r="M40" s="25"/>
      <c r="N40" s="25"/>
      <c r="O40" s="25"/>
      <c r="P40" s="25"/>
      <c r="Q40" s="25"/>
      <c r="R40" s="62"/>
      <c r="S40" s="25"/>
      <c r="T40" s="25"/>
      <c r="U40" s="25"/>
      <c r="V40" s="25"/>
      <c r="W40" s="25"/>
      <c r="X40" s="28"/>
    </row>
    <row r="41" spans="1:24" ht="31.5">
      <c r="A41" s="45" t="s">
        <v>44</v>
      </c>
      <c r="B41" s="55" t="s">
        <v>249</v>
      </c>
      <c r="C41" s="44"/>
      <c r="D41" s="45">
        <v>2</v>
      </c>
      <c r="E41" s="45">
        <v>3</v>
      </c>
      <c r="F41" s="47">
        <v>817000</v>
      </c>
      <c r="G41" s="47">
        <f t="shared" si="0"/>
        <v>448500</v>
      </c>
      <c r="H41" s="47">
        <v>80000</v>
      </c>
      <c r="I41" s="47">
        <v>689700</v>
      </c>
      <c r="J41" s="47">
        <v>705000</v>
      </c>
      <c r="K41" s="56">
        <f t="shared" si="1"/>
        <v>0.6502827316224445</v>
      </c>
      <c r="L41" s="56">
        <f t="shared" si="2"/>
        <v>1.0221835580687255</v>
      </c>
      <c r="M41" s="25"/>
      <c r="N41" s="25"/>
      <c r="O41" s="25"/>
      <c r="P41" s="25"/>
      <c r="Q41" s="25"/>
      <c r="R41" s="62"/>
      <c r="S41" s="25"/>
      <c r="T41" s="25"/>
      <c r="U41" s="25"/>
      <c r="V41" s="25"/>
      <c r="W41" s="25"/>
      <c r="X41" s="28"/>
    </row>
    <row r="42" spans="1:24" ht="31.5">
      <c r="A42" s="45" t="s">
        <v>186</v>
      </c>
      <c r="B42" s="59" t="s">
        <v>250</v>
      </c>
      <c r="C42" s="44"/>
      <c r="D42" s="45">
        <v>1</v>
      </c>
      <c r="E42" s="45"/>
      <c r="F42" s="47"/>
      <c r="G42" s="47">
        <f t="shared" si="0"/>
        <v>0</v>
      </c>
      <c r="H42" s="47"/>
      <c r="I42" s="47">
        <v>1344000</v>
      </c>
      <c r="J42" s="47">
        <v>1620000</v>
      </c>
      <c r="K42" s="56"/>
      <c r="L42" s="56">
        <f t="shared" si="2"/>
        <v>1.2053571428571428</v>
      </c>
      <c r="M42" s="25"/>
      <c r="R42" s="65"/>
      <c r="U42" s="28"/>
      <c r="X42" s="28"/>
    </row>
    <row r="43" spans="1:24" ht="31.5">
      <c r="A43" s="45" t="s">
        <v>187</v>
      </c>
      <c r="B43" s="66" t="s">
        <v>252</v>
      </c>
      <c r="C43" s="44"/>
      <c r="D43" s="45">
        <v>4</v>
      </c>
      <c r="E43" s="45">
        <v>3</v>
      </c>
      <c r="F43" s="47">
        <v>714000</v>
      </c>
      <c r="G43" s="47">
        <f t="shared" si="0"/>
        <v>377500</v>
      </c>
      <c r="H43" s="47">
        <v>41000</v>
      </c>
      <c r="I43" s="47">
        <v>282000</v>
      </c>
      <c r="J43" s="47">
        <v>380000</v>
      </c>
      <c r="K43" s="56"/>
      <c r="L43" s="56">
        <f t="shared" si="2"/>
        <v>1.3475177304964538</v>
      </c>
      <c r="M43" s="25"/>
      <c r="R43" s="65"/>
      <c r="U43" s="28"/>
      <c r="X43" s="28"/>
    </row>
    <row r="44" spans="1:24" ht="31.5">
      <c r="A44" s="31" t="s">
        <v>188</v>
      </c>
      <c r="B44" s="59" t="s">
        <v>251</v>
      </c>
      <c r="C44" s="44"/>
      <c r="D44" s="45">
        <v>5</v>
      </c>
      <c r="E44" s="45"/>
      <c r="F44" s="47"/>
      <c r="G44" s="47">
        <f t="shared" si="0"/>
        <v>0</v>
      </c>
      <c r="H44" s="47"/>
      <c r="I44" s="47">
        <v>282000</v>
      </c>
      <c r="J44" s="47">
        <v>282000</v>
      </c>
      <c r="K44" s="56"/>
      <c r="L44" s="56">
        <f t="shared" si="2"/>
        <v>1</v>
      </c>
      <c r="M44" s="25"/>
      <c r="R44" s="65"/>
      <c r="U44" s="28"/>
      <c r="X44" s="28"/>
    </row>
    <row r="45" spans="1:24" ht="31.5">
      <c r="A45" s="31" t="s">
        <v>189</v>
      </c>
      <c r="B45" s="55" t="s">
        <v>190</v>
      </c>
      <c r="C45" s="44"/>
      <c r="D45" s="45">
        <v>6</v>
      </c>
      <c r="E45" s="45"/>
      <c r="F45" s="47"/>
      <c r="G45" s="47">
        <f t="shared" si="0"/>
        <v>0</v>
      </c>
      <c r="H45" s="47"/>
      <c r="I45" s="47">
        <v>240000</v>
      </c>
      <c r="J45" s="47">
        <v>240000</v>
      </c>
      <c r="K45" s="56">
        <f t="shared" si="1"/>
        <v>0</v>
      </c>
      <c r="L45" s="56">
        <f t="shared" si="2"/>
        <v>1</v>
      </c>
      <c r="M45" s="25"/>
      <c r="R45" s="65"/>
      <c r="U45" s="28"/>
      <c r="X45" s="28"/>
    </row>
    <row r="46" spans="1:24" ht="47.25">
      <c r="A46" s="31">
        <v>5</v>
      </c>
      <c r="B46" s="67" t="s">
        <v>191</v>
      </c>
      <c r="C46" s="44"/>
      <c r="D46" s="45"/>
      <c r="E46" s="45"/>
      <c r="F46" s="47"/>
      <c r="G46" s="47"/>
      <c r="H46" s="47"/>
      <c r="I46" s="47"/>
      <c r="J46" s="47">
        <v>115000</v>
      </c>
      <c r="K46" s="56"/>
      <c r="L46" s="56"/>
      <c r="M46" s="25"/>
      <c r="R46" s="65"/>
      <c r="U46" s="28"/>
      <c r="X46" s="28"/>
    </row>
    <row r="47" spans="1:24" ht="15.75">
      <c r="A47" s="31">
        <v>6</v>
      </c>
      <c r="B47" s="43" t="s">
        <v>6</v>
      </c>
      <c r="C47" s="44"/>
      <c r="D47" s="45"/>
      <c r="E47" s="45"/>
      <c r="F47" s="47"/>
      <c r="G47" s="47">
        <f t="shared" si="0"/>
        <v>0</v>
      </c>
      <c r="H47" s="47"/>
      <c r="I47" s="47"/>
      <c r="J47" s="47">
        <f>I47+I47*80%</f>
        <v>0</v>
      </c>
      <c r="K47" s="56"/>
      <c r="L47" s="56"/>
      <c r="M47" s="25"/>
      <c r="R47" s="65"/>
      <c r="U47" s="28"/>
      <c r="X47" s="28"/>
    </row>
    <row r="48" spans="1:24" ht="31.5">
      <c r="A48" s="31" t="s">
        <v>76</v>
      </c>
      <c r="B48" s="55" t="s">
        <v>192</v>
      </c>
      <c r="C48" s="44"/>
      <c r="D48" s="45">
        <v>1</v>
      </c>
      <c r="E48" s="45"/>
      <c r="F48" s="47"/>
      <c r="G48" s="47">
        <f t="shared" si="0"/>
        <v>0</v>
      </c>
      <c r="H48" s="47"/>
      <c r="I48" s="47">
        <v>150000</v>
      </c>
      <c r="J48" s="47">
        <v>150000</v>
      </c>
      <c r="K48" s="56">
        <f t="shared" si="1"/>
        <v>0</v>
      </c>
      <c r="L48" s="56">
        <f t="shared" si="2"/>
        <v>1</v>
      </c>
      <c r="M48" s="25"/>
      <c r="R48" s="65"/>
      <c r="U48" s="28"/>
      <c r="X48" s="28"/>
    </row>
    <row r="49" spans="1:24" ht="31.5">
      <c r="A49" s="31" t="s">
        <v>76</v>
      </c>
      <c r="B49" s="55" t="s">
        <v>193</v>
      </c>
      <c r="C49" s="44"/>
      <c r="D49" s="45">
        <v>2</v>
      </c>
      <c r="E49" s="45"/>
      <c r="F49" s="47"/>
      <c r="G49" s="47">
        <f t="shared" si="0"/>
        <v>0</v>
      </c>
      <c r="H49" s="47"/>
      <c r="I49" s="47">
        <v>105000</v>
      </c>
      <c r="J49" s="47">
        <f>70%*J48</f>
        <v>105000</v>
      </c>
      <c r="K49" s="56">
        <f t="shared" si="1"/>
        <v>0</v>
      </c>
      <c r="L49" s="56">
        <f t="shared" si="2"/>
        <v>1</v>
      </c>
      <c r="M49" s="25"/>
      <c r="R49" s="65"/>
      <c r="U49" s="28"/>
      <c r="X49" s="28"/>
    </row>
    <row r="50" spans="1:24" ht="31.5">
      <c r="A50" s="31" t="s">
        <v>76</v>
      </c>
      <c r="B50" s="55" t="s">
        <v>194</v>
      </c>
      <c r="C50" s="44"/>
      <c r="D50" s="45">
        <v>3</v>
      </c>
      <c r="E50" s="45"/>
      <c r="F50" s="47"/>
      <c r="G50" s="47">
        <f t="shared" si="0"/>
        <v>0</v>
      </c>
      <c r="H50" s="47"/>
      <c r="I50" s="47">
        <v>74000</v>
      </c>
      <c r="J50" s="47">
        <v>74000</v>
      </c>
      <c r="K50" s="56">
        <f t="shared" si="1"/>
        <v>0</v>
      </c>
      <c r="L50" s="56">
        <f t="shared" si="2"/>
        <v>1</v>
      </c>
      <c r="M50" s="25"/>
      <c r="R50" s="65"/>
      <c r="U50" s="28"/>
      <c r="X50" s="28"/>
    </row>
    <row r="51" spans="1:24" ht="31.5">
      <c r="A51" s="31">
        <v>7</v>
      </c>
      <c r="B51" s="43" t="s">
        <v>26</v>
      </c>
      <c r="C51" s="44"/>
      <c r="D51" s="45"/>
      <c r="E51" s="45"/>
      <c r="F51" s="47"/>
      <c r="G51" s="47">
        <f t="shared" si="0"/>
        <v>0</v>
      </c>
      <c r="H51" s="47"/>
      <c r="I51" s="47">
        <v>63000</v>
      </c>
      <c r="J51" s="47">
        <v>63000</v>
      </c>
      <c r="K51" s="56">
        <f t="shared" si="1"/>
        <v>0</v>
      </c>
      <c r="L51" s="56">
        <f t="shared" si="2"/>
        <v>1</v>
      </c>
      <c r="M51" s="25"/>
      <c r="R51" s="65"/>
      <c r="U51" s="28"/>
      <c r="X51" s="28"/>
    </row>
    <row r="52" spans="1:24" ht="15.75">
      <c r="A52" s="31" t="s">
        <v>9</v>
      </c>
      <c r="B52" s="43" t="s">
        <v>10</v>
      </c>
      <c r="C52" s="44" t="s">
        <v>277</v>
      </c>
      <c r="D52" s="45"/>
      <c r="E52" s="45"/>
      <c r="F52" s="47"/>
      <c r="G52" s="47">
        <f t="shared" si="0"/>
        <v>0</v>
      </c>
      <c r="H52" s="47"/>
      <c r="I52" s="47"/>
      <c r="J52" s="47"/>
      <c r="K52" s="56"/>
      <c r="L52" s="56"/>
      <c r="M52" s="25"/>
      <c r="R52" s="65"/>
      <c r="U52" s="28"/>
      <c r="X52" s="28"/>
    </row>
    <row r="53" spans="1:24" ht="31.5">
      <c r="A53" s="31">
        <v>1</v>
      </c>
      <c r="B53" s="43" t="s">
        <v>237</v>
      </c>
      <c r="C53" s="44"/>
      <c r="D53" s="45"/>
      <c r="E53" s="45"/>
      <c r="F53" s="47"/>
      <c r="G53" s="47">
        <f t="shared" si="0"/>
        <v>0</v>
      </c>
      <c r="H53" s="47"/>
      <c r="I53" s="47"/>
      <c r="J53" s="47"/>
      <c r="K53" s="56"/>
      <c r="L53" s="56"/>
      <c r="M53" s="25"/>
      <c r="R53" s="65"/>
      <c r="U53" s="28"/>
      <c r="X53" s="28"/>
    </row>
    <row r="54" spans="1:24" ht="15.75">
      <c r="A54" s="45" t="s">
        <v>28</v>
      </c>
      <c r="B54" s="55" t="s">
        <v>34</v>
      </c>
      <c r="C54" s="44"/>
      <c r="D54" s="45">
        <v>1</v>
      </c>
      <c r="E54" s="45">
        <v>4</v>
      </c>
      <c r="F54" s="68">
        <v>1375000</v>
      </c>
      <c r="G54" s="47">
        <f t="shared" si="0"/>
        <v>837500</v>
      </c>
      <c r="H54" s="68">
        <v>300000</v>
      </c>
      <c r="I54" s="47">
        <v>612000</v>
      </c>
      <c r="J54" s="47">
        <v>620000</v>
      </c>
      <c r="K54" s="56">
        <f t="shared" si="1"/>
        <v>1.3684640522875817</v>
      </c>
      <c r="L54" s="56">
        <f t="shared" si="2"/>
        <v>1.0130718954248366</v>
      </c>
      <c r="M54" s="25"/>
      <c r="R54" s="65"/>
      <c r="U54" s="28"/>
      <c r="X54" s="28"/>
    </row>
    <row r="55" spans="1:24" ht="15.75">
      <c r="A55" s="45" t="s">
        <v>29</v>
      </c>
      <c r="B55" s="55" t="s">
        <v>195</v>
      </c>
      <c r="C55" s="44"/>
      <c r="D55" s="45">
        <v>2</v>
      </c>
      <c r="E55" s="45">
        <v>1</v>
      </c>
      <c r="F55" s="47">
        <v>500000</v>
      </c>
      <c r="G55" s="47">
        <f t="shared" si="0"/>
        <v>250000</v>
      </c>
      <c r="H55" s="47"/>
      <c r="I55" s="47">
        <v>306000</v>
      </c>
      <c r="J55" s="47">
        <v>310000</v>
      </c>
      <c r="K55" s="56">
        <f t="shared" si="1"/>
        <v>0.8169934640522876</v>
      </c>
      <c r="L55" s="56">
        <f t="shared" si="2"/>
        <v>1.0130718954248366</v>
      </c>
      <c r="M55" s="25"/>
      <c r="R55" s="65"/>
      <c r="U55" s="28"/>
      <c r="X55" s="28"/>
    </row>
    <row r="56" spans="1:24" ht="15.75">
      <c r="A56" s="45" t="s">
        <v>30</v>
      </c>
      <c r="B56" s="55" t="s">
        <v>196</v>
      </c>
      <c r="C56" s="44"/>
      <c r="D56" s="45">
        <v>3</v>
      </c>
      <c r="E56" s="45">
        <v>1</v>
      </c>
      <c r="F56" s="47">
        <v>742000</v>
      </c>
      <c r="G56" s="47">
        <f t="shared" si="0"/>
        <v>371000</v>
      </c>
      <c r="H56" s="47"/>
      <c r="I56" s="47">
        <v>214000</v>
      </c>
      <c r="J56" s="47">
        <v>215000</v>
      </c>
      <c r="K56" s="56">
        <f t="shared" si="1"/>
        <v>1.733644859813084</v>
      </c>
      <c r="L56" s="56">
        <f t="shared" si="2"/>
        <v>1.0046728971962617</v>
      </c>
      <c r="M56" s="25"/>
      <c r="R56" s="65"/>
      <c r="U56" s="28"/>
      <c r="X56" s="28"/>
    </row>
    <row r="57" spans="1:24" ht="15.75">
      <c r="A57" s="31">
        <v>2</v>
      </c>
      <c r="B57" s="43" t="s">
        <v>197</v>
      </c>
      <c r="C57" s="60"/>
      <c r="D57" s="45"/>
      <c r="E57" s="31"/>
      <c r="F57" s="21"/>
      <c r="G57" s="47">
        <f t="shared" si="0"/>
        <v>0</v>
      </c>
      <c r="H57" s="21"/>
      <c r="I57" s="47"/>
      <c r="J57" s="47"/>
      <c r="K57" s="56"/>
      <c r="L57" s="56"/>
      <c r="M57" s="25"/>
      <c r="R57" s="65"/>
      <c r="U57" s="28"/>
      <c r="X57" s="28"/>
    </row>
    <row r="58" spans="1:24" ht="15.75">
      <c r="A58" s="45" t="s">
        <v>53</v>
      </c>
      <c r="B58" s="55" t="s">
        <v>35</v>
      </c>
      <c r="C58" s="44"/>
      <c r="D58" s="45">
        <v>1</v>
      </c>
      <c r="E58" s="69"/>
      <c r="F58" s="68"/>
      <c r="G58" s="47">
        <f t="shared" si="0"/>
        <v>0</v>
      </c>
      <c r="H58" s="68"/>
      <c r="I58" s="47">
        <v>612000</v>
      </c>
      <c r="J58" s="47">
        <v>620000</v>
      </c>
      <c r="K58" s="56">
        <f t="shared" si="1"/>
        <v>0</v>
      </c>
      <c r="L58" s="56">
        <f t="shared" si="2"/>
        <v>1.0130718954248366</v>
      </c>
      <c r="M58" s="25"/>
      <c r="R58" s="65"/>
      <c r="U58" s="28"/>
      <c r="X58" s="28"/>
    </row>
    <row r="59" spans="1:24" ht="15.75">
      <c r="A59" s="45" t="s">
        <v>54</v>
      </c>
      <c r="B59" s="55" t="s">
        <v>36</v>
      </c>
      <c r="C59" s="44"/>
      <c r="D59" s="45">
        <v>2</v>
      </c>
      <c r="E59" s="45"/>
      <c r="F59" s="47"/>
      <c r="G59" s="47">
        <f t="shared" si="0"/>
        <v>0</v>
      </c>
      <c r="H59" s="47"/>
      <c r="I59" s="47">
        <v>428000</v>
      </c>
      <c r="J59" s="47">
        <f>70%*J58</f>
        <v>434000</v>
      </c>
      <c r="K59" s="56">
        <f t="shared" si="1"/>
        <v>0</v>
      </c>
      <c r="L59" s="56">
        <f t="shared" si="2"/>
        <v>1.014018691588785</v>
      </c>
      <c r="M59" s="25"/>
      <c r="R59" s="65"/>
      <c r="U59" s="28"/>
      <c r="X59" s="28"/>
    </row>
    <row r="60" spans="1:24" ht="15.75">
      <c r="A60" s="45" t="s">
        <v>55</v>
      </c>
      <c r="B60" s="55" t="s">
        <v>37</v>
      </c>
      <c r="C60" s="44"/>
      <c r="D60" s="45">
        <v>3</v>
      </c>
      <c r="E60" s="45"/>
      <c r="F60" s="47"/>
      <c r="G60" s="47">
        <f t="shared" si="0"/>
        <v>0</v>
      </c>
      <c r="H60" s="47"/>
      <c r="I60" s="47">
        <v>300000</v>
      </c>
      <c r="J60" s="47">
        <v>325000</v>
      </c>
      <c r="K60" s="56">
        <f t="shared" si="1"/>
        <v>0</v>
      </c>
      <c r="L60" s="56">
        <f t="shared" si="2"/>
        <v>1.0833333333333333</v>
      </c>
      <c r="M60" s="25"/>
      <c r="R60" s="65"/>
      <c r="U60" s="28"/>
      <c r="X60" s="28"/>
    </row>
    <row r="61" spans="1:24" ht="15.75">
      <c r="A61" s="45" t="s">
        <v>198</v>
      </c>
      <c r="B61" s="55" t="s">
        <v>38</v>
      </c>
      <c r="C61" s="44"/>
      <c r="D61" s="45">
        <v>4</v>
      </c>
      <c r="E61" s="45"/>
      <c r="F61" s="47"/>
      <c r="G61" s="47">
        <f t="shared" si="0"/>
        <v>0</v>
      </c>
      <c r="H61" s="47"/>
      <c r="I61" s="47">
        <v>240000</v>
      </c>
      <c r="J61" s="47">
        <v>270000</v>
      </c>
      <c r="K61" s="56">
        <f t="shared" si="1"/>
        <v>0</v>
      </c>
      <c r="L61" s="56">
        <f t="shared" si="2"/>
        <v>1.125</v>
      </c>
      <c r="M61" s="25"/>
      <c r="R61" s="65"/>
      <c r="U61" s="28"/>
      <c r="X61" s="28"/>
    </row>
    <row r="62" spans="1:24" ht="15.75">
      <c r="A62" s="31">
        <v>3</v>
      </c>
      <c r="B62" s="43" t="s">
        <v>199</v>
      </c>
      <c r="C62" s="60"/>
      <c r="D62" s="45"/>
      <c r="E62" s="31"/>
      <c r="F62" s="21"/>
      <c r="G62" s="47">
        <f t="shared" si="0"/>
        <v>0</v>
      </c>
      <c r="H62" s="21"/>
      <c r="I62" s="47"/>
      <c r="J62" s="21"/>
      <c r="K62" s="56"/>
      <c r="L62" s="56"/>
      <c r="M62" s="25"/>
      <c r="R62" s="65"/>
      <c r="U62" s="28"/>
      <c r="X62" s="28"/>
    </row>
    <row r="63" spans="1:24" ht="31.5">
      <c r="A63" s="45" t="s">
        <v>45</v>
      </c>
      <c r="B63" s="59" t="s">
        <v>200</v>
      </c>
      <c r="C63" s="44"/>
      <c r="D63" s="45">
        <v>1</v>
      </c>
      <c r="E63" s="45">
        <v>1</v>
      </c>
      <c r="F63" s="47">
        <v>830000</v>
      </c>
      <c r="G63" s="47">
        <f t="shared" si="0"/>
        <v>415000</v>
      </c>
      <c r="H63" s="47"/>
      <c r="I63" s="47">
        <v>214000</v>
      </c>
      <c r="J63" s="47">
        <v>240000</v>
      </c>
      <c r="K63" s="56">
        <f t="shared" si="1"/>
        <v>1.939252336448598</v>
      </c>
      <c r="L63" s="56">
        <f t="shared" si="2"/>
        <v>1.1214953271028036</v>
      </c>
      <c r="M63" s="25"/>
      <c r="R63" s="65"/>
      <c r="U63" s="28"/>
      <c r="X63" s="28"/>
    </row>
    <row r="64" spans="1:24" ht="31.5">
      <c r="A64" s="45" t="s">
        <v>46</v>
      </c>
      <c r="B64" s="59" t="s">
        <v>201</v>
      </c>
      <c r="C64" s="44"/>
      <c r="D64" s="45">
        <v>2</v>
      </c>
      <c r="E64" s="45">
        <v>1</v>
      </c>
      <c r="F64" s="47">
        <v>250000</v>
      </c>
      <c r="G64" s="47">
        <f t="shared" si="0"/>
        <v>125000</v>
      </c>
      <c r="H64" s="47"/>
      <c r="I64" s="47">
        <v>150000</v>
      </c>
      <c r="J64" s="47">
        <v>170000</v>
      </c>
      <c r="K64" s="56">
        <f t="shared" si="1"/>
        <v>0.8333333333333334</v>
      </c>
      <c r="L64" s="56">
        <f t="shared" si="2"/>
        <v>1.1333333333333333</v>
      </c>
      <c r="M64" s="25"/>
      <c r="R64" s="65"/>
      <c r="U64" s="28"/>
      <c r="X64" s="28"/>
    </row>
    <row r="65" spans="1:24" ht="31.5">
      <c r="A65" s="45" t="s">
        <v>47</v>
      </c>
      <c r="B65" s="59" t="s">
        <v>202</v>
      </c>
      <c r="C65" s="44"/>
      <c r="D65" s="45">
        <v>3</v>
      </c>
      <c r="E65" s="45"/>
      <c r="F65" s="47"/>
      <c r="G65" s="47">
        <f t="shared" si="0"/>
        <v>0</v>
      </c>
      <c r="H65" s="47"/>
      <c r="I65" s="47">
        <v>90000</v>
      </c>
      <c r="J65" s="47">
        <v>100000</v>
      </c>
      <c r="K65" s="56"/>
      <c r="L65" s="56">
        <f t="shared" si="2"/>
        <v>1.1111111111111112</v>
      </c>
      <c r="M65" s="25"/>
      <c r="R65" s="65"/>
      <c r="U65" s="28"/>
      <c r="X65" s="28"/>
    </row>
    <row r="66" spans="1:24" ht="15.75">
      <c r="A66" s="31">
        <v>4</v>
      </c>
      <c r="B66" s="67" t="s">
        <v>203</v>
      </c>
      <c r="C66" s="60"/>
      <c r="D66" s="45"/>
      <c r="E66" s="31"/>
      <c r="F66" s="21"/>
      <c r="G66" s="47">
        <f t="shared" si="0"/>
        <v>0</v>
      </c>
      <c r="H66" s="21"/>
      <c r="I66" s="47"/>
      <c r="J66" s="21"/>
      <c r="K66" s="56"/>
      <c r="L66" s="56"/>
      <c r="M66" s="25"/>
      <c r="R66" s="65"/>
      <c r="U66" s="28"/>
      <c r="X66" s="28"/>
    </row>
    <row r="67" spans="1:24" ht="31.5">
      <c r="A67" s="45" t="s">
        <v>41</v>
      </c>
      <c r="B67" s="59" t="s">
        <v>204</v>
      </c>
      <c r="C67" s="57"/>
      <c r="D67" s="45">
        <v>1</v>
      </c>
      <c r="E67" s="68">
        <v>2</v>
      </c>
      <c r="F67" s="68">
        <v>476000</v>
      </c>
      <c r="G67" s="47">
        <f t="shared" si="0"/>
        <v>373000</v>
      </c>
      <c r="H67" s="70">
        <v>270000</v>
      </c>
      <c r="I67" s="47">
        <v>150000</v>
      </c>
      <c r="J67" s="47">
        <v>170000</v>
      </c>
      <c r="K67" s="56">
        <f t="shared" si="1"/>
        <v>2.486666666666667</v>
      </c>
      <c r="L67" s="56">
        <f t="shared" si="2"/>
        <v>1.1333333333333333</v>
      </c>
      <c r="M67" s="25"/>
      <c r="R67" s="65"/>
      <c r="U67" s="28"/>
      <c r="X67" s="28"/>
    </row>
    <row r="68" spans="1:24" ht="31.5">
      <c r="A68" s="45" t="s">
        <v>42</v>
      </c>
      <c r="B68" s="59" t="s">
        <v>238</v>
      </c>
      <c r="C68" s="44"/>
      <c r="D68" s="45">
        <v>2</v>
      </c>
      <c r="E68" s="45"/>
      <c r="F68" s="47"/>
      <c r="G68" s="47">
        <f t="shared" si="0"/>
        <v>0</v>
      </c>
      <c r="H68" s="47"/>
      <c r="I68" s="47">
        <v>90000</v>
      </c>
      <c r="J68" s="47">
        <v>100000</v>
      </c>
      <c r="K68" s="56">
        <f t="shared" si="1"/>
        <v>0</v>
      </c>
      <c r="L68" s="56">
        <f t="shared" si="2"/>
        <v>1.1111111111111112</v>
      </c>
      <c r="M68" s="25"/>
      <c r="R68" s="65"/>
      <c r="U68" s="28"/>
      <c r="X68" s="28"/>
    </row>
    <row r="69" spans="1:24" ht="15.75">
      <c r="A69" s="45" t="s">
        <v>43</v>
      </c>
      <c r="B69" s="59" t="s">
        <v>205</v>
      </c>
      <c r="C69" s="44"/>
      <c r="D69" s="45">
        <v>3</v>
      </c>
      <c r="E69" s="45"/>
      <c r="F69" s="47"/>
      <c r="G69" s="47">
        <f t="shared" si="0"/>
        <v>0</v>
      </c>
      <c r="H69" s="47"/>
      <c r="I69" s="47">
        <v>65000</v>
      </c>
      <c r="J69" s="47">
        <v>70000</v>
      </c>
      <c r="K69" s="56"/>
      <c r="L69" s="56">
        <f t="shared" si="2"/>
        <v>1.0769230769230769</v>
      </c>
      <c r="M69" s="25"/>
      <c r="R69" s="65"/>
      <c r="U69" s="28"/>
      <c r="X69" s="28"/>
    </row>
    <row r="70" spans="1:24" ht="15.75">
      <c r="A70" s="31">
        <v>5</v>
      </c>
      <c r="B70" s="43" t="s">
        <v>39</v>
      </c>
      <c r="C70" s="60"/>
      <c r="D70" s="45"/>
      <c r="E70" s="31"/>
      <c r="F70" s="21"/>
      <c r="G70" s="47">
        <f t="shared" si="0"/>
        <v>0</v>
      </c>
      <c r="H70" s="21"/>
      <c r="I70" s="47"/>
      <c r="J70" s="21"/>
      <c r="K70" s="56"/>
      <c r="L70" s="56"/>
      <c r="M70" s="25"/>
      <c r="R70" s="65"/>
      <c r="U70" s="28"/>
      <c r="X70" s="28"/>
    </row>
    <row r="71" spans="1:24" ht="31.5">
      <c r="A71" s="45" t="s">
        <v>206</v>
      </c>
      <c r="B71" s="59" t="s">
        <v>207</v>
      </c>
      <c r="C71" s="44"/>
      <c r="D71" s="45">
        <v>1</v>
      </c>
      <c r="E71" s="45">
        <v>2</v>
      </c>
      <c r="F71" s="47">
        <v>556000</v>
      </c>
      <c r="G71" s="47">
        <f t="shared" si="0"/>
        <v>453000</v>
      </c>
      <c r="H71" s="47">
        <v>350000</v>
      </c>
      <c r="I71" s="47">
        <v>150000</v>
      </c>
      <c r="J71" s="47">
        <v>170000</v>
      </c>
      <c r="K71" s="56"/>
      <c r="L71" s="56">
        <f t="shared" si="2"/>
        <v>1.1333333333333333</v>
      </c>
      <c r="M71" s="25"/>
      <c r="R71" s="65"/>
      <c r="U71" s="28"/>
      <c r="X71" s="28"/>
    </row>
    <row r="72" spans="1:24" ht="31.5">
      <c r="A72" s="45" t="s">
        <v>208</v>
      </c>
      <c r="B72" s="59" t="s">
        <v>209</v>
      </c>
      <c r="C72" s="44"/>
      <c r="D72" s="45">
        <v>2</v>
      </c>
      <c r="E72" s="45"/>
      <c r="F72" s="47"/>
      <c r="G72" s="47">
        <f t="shared" si="0"/>
        <v>0</v>
      </c>
      <c r="H72" s="47"/>
      <c r="I72" s="47">
        <v>105000</v>
      </c>
      <c r="J72" s="47">
        <v>120000</v>
      </c>
      <c r="K72" s="56"/>
      <c r="L72" s="56">
        <f t="shared" si="2"/>
        <v>1.1428571428571428</v>
      </c>
      <c r="M72" s="25"/>
      <c r="R72" s="65"/>
      <c r="U72" s="28"/>
      <c r="X72" s="28"/>
    </row>
    <row r="73" spans="1:24" ht="15.75">
      <c r="A73" s="45">
        <v>6</v>
      </c>
      <c r="B73" s="43" t="s">
        <v>210</v>
      </c>
      <c r="C73" s="44"/>
      <c r="D73" s="45"/>
      <c r="E73" s="45"/>
      <c r="F73" s="47"/>
      <c r="G73" s="47">
        <f t="shared" si="0"/>
        <v>0</v>
      </c>
      <c r="H73" s="47"/>
      <c r="I73" s="47"/>
      <c r="J73" s="47"/>
      <c r="K73" s="56"/>
      <c r="L73" s="56"/>
      <c r="M73" s="25"/>
      <c r="R73" s="65"/>
      <c r="U73" s="28"/>
      <c r="X73" s="28"/>
    </row>
    <row r="74" spans="1:24" ht="15.75">
      <c r="A74" s="45" t="s">
        <v>211</v>
      </c>
      <c r="B74" s="59" t="s">
        <v>212</v>
      </c>
      <c r="C74" s="44"/>
      <c r="D74" s="45">
        <v>1</v>
      </c>
      <c r="E74" s="45"/>
      <c r="F74" s="47"/>
      <c r="G74" s="47">
        <f aca="true" t="shared" si="3" ref="G74:G98">(F74+H74)/2</f>
        <v>0</v>
      </c>
      <c r="H74" s="47"/>
      <c r="I74" s="47">
        <v>115000</v>
      </c>
      <c r="J74" s="47">
        <v>130000</v>
      </c>
      <c r="K74" s="56"/>
      <c r="L74" s="56">
        <f t="shared" si="2"/>
        <v>1.1304347826086956</v>
      </c>
      <c r="M74" s="25"/>
      <c r="R74" s="65"/>
      <c r="U74" s="28"/>
      <c r="X74" s="28"/>
    </row>
    <row r="75" spans="1:24" ht="31.5">
      <c r="A75" s="45" t="s">
        <v>213</v>
      </c>
      <c r="B75" s="59" t="s">
        <v>214</v>
      </c>
      <c r="C75" s="44"/>
      <c r="D75" s="45">
        <v>2</v>
      </c>
      <c r="E75" s="45"/>
      <c r="F75" s="47"/>
      <c r="G75" s="47">
        <f t="shared" si="3"/>
        <v>0</v>
      </c>
      <c r="H75" s="47"/>
      <c r="I75" s="47">
        <v>69000</v>
      </c>
      <c r="J75" s="47">
        <v>80000</v>
      </c>
      <c r="K75" s="56"/>
      <c r="L75" s="56">
        <f t="shared" si="2"/>
        <v>1.1594202898550725</v>
      </c>
      <c r="M75" s="25"/>
      <c r="R75" s="65"/>
      <c r="U75" s="28"/>
      <c r="X75" s="28"/>
    </row>
    <row r="76" spans="1:24" ht="31.5">
      <c r="A76" s="31">
        <v>7</v>
      </c>
      <c r="B76" s="43" t="s">
        <v>215</v>
      </c>
      <c r="C76" s="44"/>
      <c r="D76" s="45"/>
      <c r="E76" s="45"/>
      <c r="F76" s="47"/>
      <c r="G76" s="47">
        <f t="shared" si="3"/>
        <v>0</v>
      </c>
      <c r="H76" s="47"/>
      <c r="I76" s="47">
        <v>59000</v>
      </c>
      <c r="J76" s="47">
        <v>62000</v>
      </c>
      <c r="K76" s="56">
        <f t="shared" si="1"/>
        <v>0</v>
      </c>
      <c r="L76" s="56">
        <f t="shared" si="2"/>
        <v>1.0508474576271187</v>
      </c>
      <c r="M76" s="25"/>
      <c r="R76" s="65"/>
      <c r="U76" s="28"/>
      <c r="X76" s="28"/>
    </row>
    <row r="77" spans="1:24" ht="15.75">
      <c r="A77" s="71" t="s">
        <v>11</v>
      </c>
      <c r="B77" s="72" t="s">
        <v>17</v>
      </c>
      <c r="C77" s="44" t="s">
        <v>277</v>
      </c>
      <c r="D77" s="45"/>
      <c r="E77" s="45"/>
      <c r="F77" s="47"/>
      <c r="G77" s="47">
        <f t="shared" si="3"/>
        <v>0</v>
      </c>
      <c r="H77" s="47"/>
      <c r="I77" s="47"/>
      <c r="J77" s="47">
        <f>I77+I77*80%</f>
        <v>0</v>
      </c>
      <c r="K77" s="56"/>
      <c r="L77" s="56"/>
      <c r="M77" s="25"/>
      <c r="R77" s="65"/>
      <c r="U77" s="28"/>
      <c r="X77" s="28"/>
    </row>
    <row r="78" spans="1:24" ht="15.75">
      <c r="A78" s="31">
        <v>1</v>
      </c>
      <c r="B78" s="67" t="s">
        <v>216</v>
      </c>
      <c r="C78" s="44"/>
      <c r="D78" s="45"/>
      <c r="E78" s="45"/>
      <c r="F78" s="47"/>
      <c r="G78" s="47">
        <f t="shared" si="3"/>
        <v>0</v>
      </c>
      <c r="H78" s="47"/>
      <c r="I78" s="73"/>
      <c r="J78" s="47">
        <f>I78+I78*80%</f>
        <v>0</v>
      </c>
      <c r="K78" s="56"/>
      <c r="L78" s="56"/>
      <c r="M78" s="25"/>
      <c r="R78" s="65"/>
      <c r="U78" s="28"/>
      <c r="X78" s="28"/>
    </row>
    <row r="79" spans="1:24" ht="31.5">
      <c r="A79" s="45"/>
      <c r="B79" s="59" t="s">
        <v>217</v>
      </c>
      <c r="C79" s="44"/>
      <c r="D79" s="45">
        <v>1</v>
      </c>
      <c r="E79" s="45">
        <v>4</v>
      </c>
      <c r="F79" s="47">
        <v>250000</v>
      </c>
      <c r="G79" s="47">
        <f t="shared" si="3"/>
        <v>201500</v>
      </c>
      <c r="H79" s="47">
        <v>153000</v>
      </c>
      <c r="I79" s="47">
        <v>189000</v>
      </c>
      <c r="J79" s="47">
        <v>195000</v>
      </c>
      <c r="K79" s="56">
        <f>G79/I79</f>
        <v>1.066137566137566</v>
      </c>
      <c r="L79" s="56">
        <f>J79/I79</f>
        <v>1.0317460317460319</v>
      </c>
      <c r="M79" s="25"/>
      <c r="R79" s="65"/>
      <c r="U79" s="28"/>
      <c r="X79" s="28"/>
    </row>
    <row r="80" spans="1:24" ht="15.75">
      <c r="A80" s="45"/>
      <c r="B80" s="59" t="s">
        <v>218</v>
      </c>
      <c r="C80" s="44"/>
      <c r="D80" s="45">
        <v>2</v>
      </c>
      <c r="E80" s="45"/>
      <c r="F80" s="47"/>
      <c r="G80" s="47">
        <f t="shared" si="3"/>
        <v>0</v>
      </c>
      <c r="H80" s="47"/>
      <c r="I80" s="47">
        <v>122000</v>
      </c>
      <c r="J80" s="47">
        <v>130000</v>
      </c>
      <c r="K80" s="56">
        <f>G80/I80</f>
        <v>0</v>
      </c>
      <c r="L80" s="56">
        <f>J80/I80</f>
        <v>1.0655737704918034</v>
      </c>
      <c r="M80" s="25"/>
      <c r="R80" s="65"/>
      <c r="U80" s="28"/>
      <c r="X80" s="28"/>
    </row>
    <row r="81" spans="1:24" ht="15.75">
      <c r="A81" s="31">
        <v>2</v>
      </c>
      <c r="B81" s="67" t="s">
        <v>219</v>
      </c>
      <c r="C81" s="44"/>
      <c r="D81" s="45"/>
      <c r="E81" s="45"/>
      <c r="F81" s="47"/>
      <c r="G81" s="47">
        <f t="shared" si="3"/>
        <v>0</v>
      </c>
      <c r="H81" s="47"/>
      <c r="I81" s="47"/>
      <c r="J81" s="47"/>
      <c r="K81" s="56"/>
      <c r="L81" s="56"/>
      <c r="M81" s="25"/>
      <c r="R81" s="65"/>
      <c r="U81" s="28"/>
      <c r="X81" s="28"/>
    </row>
    <row r="82" spans="1:24" ht="31.5">
      <c r="A82" s="45"/>
      <c r="B82" s="59" t="s">
        <v>243</v>
      </c>
      <c r="C82" s="44"/>
      <c r="D82" s="45">
        <v>1</v>
      </c>
      <c r="E82" s="45">
        <v>3</v>
      </c>
      <c r="F82" s="47">
        <v>250000</v>
      </c>
      <c r="G82" s="47">
        <f t="shared" si="3"/>
        <v>166500</v>
      </c>
      <c r="H82" s="47">
        <v>83000</v>
      </c>
      <c r="I82" s="47">
        <v>189000</v>
      </c>
      <c r="J82" s="47">
        <v>195000</v>
      </c>
      <c r="K82" s="56">
        <f>G82/I82</f>
        <v>0.8809523809523809</v>
      </c>
      <c r="L82" s="56">
        <f>J82/I82</f>
        <v>1.0317460317460319</v>
      </c>
      <c r="M82" s="25"/>
      <c r="R82" s="65"/>
      <c r="U82" s="28"/>
      <c r="X82" s="28"/>
    </row>
    <row r="83" spans="1:24" ht="15.75">
      <c r="A83" s="45"/>
      <c r="B83" s="59" t="s">
        <v>244</v>
      </c>
      <c r="C83" s="44"/>
      <c r="D83" s="45">
        <v>2</v>
      </c>
      <c r="E83" s="45"/>
      <c r="F83" s="47"/>
      <c r="G83" s="47">
        <f t="shared" si="3"/>
        <v>0</v>
      </c>
      <c r="H83" s="47"/>
      <c r="I83" s="47"/>
      <c r="J83" s="47">
        <v>140000</v>
      </c>
      <c r="K83" s="56"/>
      <c r="L83" s="56"/>
      <c r="M83" s="25"/>
      <c r="R83" s="65"/>
      <c r="U83" s="28"/>
      <c r="X83" s="28"/>
    </row>
    <row r="84" spans="1:24" ht="31.5">
      <c r="A84" s="45"/>
      <c r="B84" s="59" t="s">
        <v>245</v>
      </c>
      <c r="C84" s="44"/>
      <c r="D84" s="45">
        <v>3</v>
      </c>
      <c r="E84" s="45"/>
      <c r="F84" s="47"/>
      <c r="G84" s="47">
        <f t="shared" si="3"/>
        <v>0</v>
      </c>
      <c r="H84" s="47"/>
      <c r="I84" s="47"/>
      <c r="J84" s="47">
        <v>128000</v>
      </c>
      <c r="K84" s="56"/>
      <c r="L84" s="56"/>
      <c r="M84" s="25"/>
      <c r="R84" s="65"/>
      <c r="U84" s="28"/>
      <c r="X84" s="28"/>
    </row>
    <row r="85" spans="1:24" ht="31.5">
      <c r="A85" s="45"/>
      <c r="B85" s="61" t="s">
        <v>239</v>
      </c>
      <c r="C85" s="45"/>
      <c r="D85" s="45">
        <v>4</v>
      </c>
      <c r="E85" s="45"/>
      <c r="F85" s="47"/>
      <c r="G85" s="47">
        <f t="shared" si="3"/>
        <v>0</v>
      </c>
      <c r="H85" s="47"/>
      <c r="I85" s="47"/>
      <c r="J85" s="47">
        <v>125000</v>
      </c>
      <c r="K85" s="56"/>
      <c r="L85" s="56"/>
      <c r="M85" s="25"/>
      <c r="R85" s="65"/>
      <c r="U85" s="28"/>
      <c r="X85" s="28"/>
    </row>
    <row r="86" spans="1:24" ht="15.75">
      <c r="A86" s="31">
        <v>3</v>
      </c>
      <c r="B86" s="67" t="s">
        <v>246</v>
      </c>
      <c r="C86" s="45"/>
      <c r="D86" s="45"/>
      <c r="E86" s="45"/>
      <c r="F86" s="47"/>
      <c r="G86" s="47">
        <f t="shared" si="3"/>
        <v>0</v>
      </c>
      <c r="H86" s="47"/>
      <c r="I86" s="47"/>
      <c r="J86" s="47"/>
      <c r="K86" s="56"/>
      <c r="L86" s="56"/>
      <c r="M86" s="25"/>
      <c r="R86" s="65"/>
      <c r="U86" s="28"/>
      <c r="X86" s="28"/>
    </row>
    <row r="87" spans="1:24" ht="15.75">
      <c r="A87" s="45" t="s">
        <v>76</v>
      </c>
      <c r="B87" s="59" t="s">
        <v>220</v>
      </c>
      <c r="C87" s="45"/>
      <c r="D87" s="45">
        <v>1</v>
      </c>
      <c r="E87" s="45"/>
      <c r="F87" s="47"/>
      <c r="G87" s="47">
        <f t="shared" si="3"/>
        <v>0</v>
      </c>
      <c r="H87" s="47"/>
      <c r="I87" s="47"/>
      <c r="J87" s="47">
        <v>135000</v>
      </c>
      <c r="K87" s="56"/>
      <c r="L87" s="56"/>
      <c r="M87" s="25"/>
      <c r="R87" s="65"/>
      <c r="U87" s="28"/>
      <c r="X87" s="28"/>
    </row>
    <row r="88" spans="1:24" ht="31.5">
      <c r="A88" s="45" t="s">
        <v>76</v>
      </c>
      <c r="B88" s="59" t="s">
        <v>247</v>
      </c>
      <c r="C88" s="44"/>
      <c r="D88" s="45">
        <v>2</v>
      </c>
      <c r="E88" s="45">
        <v>1</v>
      </c>
      <c r="F88" s="47"/>
      <c r="G88" s="47">
        <f t="shared" si="3"/>
        <v>0</v>
      </c>
      <c r="H88" s="47"/>
      <c r="I88" s="47">
        <v>122000</v>
      </c>
      <c r="J88" s="47">
        <v>125000</v>
      </c>
      <c r="K88" s="56">
        <f>G88/I88</f>
        <v>0</v>
      </c>
      <c r="L88" s="56">
        <f>J88/I88</f>
        <v>1.0245901639344261</v>
      </c>
      <c r="M88" s="25"/>
      <c r="R88" s="65"/>
      <c r="U88" s="28"/>
      <c r="X88" s="28"/>
    </row>
    <row r="89" spans="1:24" ht="15.75">
      <c r="A89" s="31" t="s">
        <v>76</v>
      </c>
      <c r="B89" s="59" t="s">
        <v>240</v>
      </c>
      <c r="C89" s="31"/>
      <c r="D89" s="45">
        <v>3</v>
      </c>
      <c r="E89" s="31"/>
      <c r="F89" s="21"/>
      <c r="G89" s="47">
        <f t="shared" si="3"/>
        <v>0</v>
      </c>
      <c r="H89" s="21"/>
      <c r="I89" s="21"/>
      <c r="J89" s="47">
        <v>95000</v>
      </c>
      <c r="K89" s="74"/>
      <c r="L89" s="74"/>
      <c r="M89" s="25"/>
      <c r="R89" s="65"/>
      <c r="U89" s="28"/>
      <c r="X89" s="28"/>
    </row>
    <row r="90" spans="1:24" ht="31.5">
      <c r="A90" s="31">
        <v>4</v>
      </c>
      <c r="B90" s="67" t="s">
        <v>248</v>
      </c>
      <c r="C90" s="44"/>
      <c r="D90" s="45"/>
      <c r="E90" s="45"/>
      <c r="F90" s="47"/>
      <c r="G90" s="47">
        <f t="shared" si="3"/>
        <v>0</v>
      </c>
      <c r="H90" s="47"/>
      <c r="I90" s="47"/>
      <c r="J90" s="47">
        <v>61000</v>
      </c>
      <c r="K90" s="56"/>
      <c r="L90" s="56"/>
      <c r="M90" s="25"/>
      <c r="R90" s="65"/>
      <c r="U90" s="28"/>
      <c r="X90" s="28"/>
    </row>
    <row r="91" spans="1:24" ht="15.75">
      <c r="A91" s="31" t="s">
        <v>13</v>
      </c>
      <c r="B91" s="43" t="s">
        <v>19</v>
      </c>
      <c r="C91" s="44" t="s">
        <v>277</v>
      </c>
      <c r="D91" s="45"/>
      <c r="E91" s="45"/>
      <c r="F91" s="47"/>
      <c r="G91" s="47">
        <f t="shared" si="3"/>
        <v>0</v>
      </c>
      <c r="H91" s="47"/>
      <c r="I91" s="47"/>
      <c r="J91" s="47">
        <f>I91+I91*80%</f>
        <v>0</v>
      </c>
      <c r="K91" s="56"/>
      <c r="L91" s="56"/>
      <c r="M91" s="25"/>
      <c r="R91" s="65"/>
      <c r="U91" s="28"/>
      <c r="X91" s="28"/>
    </row>
    <row r="92" spans="1:24" ht="31.5">
      <c r="A92" s="31">
        <v>1</v>
      </c>
      <c r="B92" s="67" t="s">
        <v>221</v>
      </c>
      <c r="C92" s="44"/>
      <c r="D92" s="45"/>
      <c r="E92" s="45"/>
      <c r="F92" s="47"/>
      <c r="G92" s="47">
        <f t="shared" si="3"/>
        <v>0</v>
      </c>
      <c r="H92" s="47"/>
      <c r="I92" s="47"/>
      <c r="J92" s="47">
        <f>I92+I92*80%</f>
        <v>0</v>
      </c>
      <c r="K92" s="56"/>
      <c r="L92" s="56"/>
      <c r="M92" s="25"/>
      <c r="R92" s="65"/>
      <c r="U92" s="28"/>
      <c r="X92" s="28"/>
    </row>
    <row r="93" spans="1:24" ht="15.75">
      <c r="A93" s="45" t="s">
        <v>28</v>
      </c>
      <c r="B93" s="55" t="s">
        <v>222</v>
      </c>
      <c r="C93" s="44"/>
      <c r="D93" s="45">
        <v>2</v>
      </c>
      <c r="E93" s="45">
        <v>3</v>
      </c>
      <c r="F93" s="47"/>
      <c r="G93" s="47">
        <f t="shared" si="3"/>
        <v>0</v>
      </c>
      <c r="H93" s="47"/>
      <c r="I93" s="47">
        <v>117000</v>
      </c>
      <c r="J93" s="47">
        <v>125000</v>
      </c>
      <c r="K93" s="56">
        <f>G93/I93</f>
        <v>0</v>
      </c>
      <c r="L93" s="56">
        <f>J93/I93</f>
        <v>1.0683760683760684</v>
      </c>
      <c r="M93" s="25"/>
      <c r="R93" s="65"/>
      <c r="U93" s="28"/>
      <c r="X93" s="28"/>
    </row>
    <row r="94" spans="1:24" ht="31.5">
      <c r="A94" s="45">
        <v>1.2</v>
      </c>
      <c r="B94" s="75" t="s">
        <v>223</v>
      </c>
      <c r="C94" s="44"/>
      <c r="D94" s="45">
        <v>1</v>
      </c>
      <c r="E94" s="45"/>
      <c r="F94" s="47"/>
      <c r="G94" s="47">
        <f t="shared" si="3"/>
        <v>0</v>
      </c>
      <c r="H94" s="47"/>
      <c r="I94" s="47">
        <v>126000</v>
      </c>
      <c r="J94" s="47">
        <v>135000</v>
      </c>
      <c r="K94" s="56">
        <f>G94/I94</f>
        <v>0</v>
      </c>
      <c r="L94" s="56">
        <f>J94/I94</f>
        <v>1.0714285714285714</v>
      </c>
      <c r="M94" s="25"/>
      <c r="R94" s="65"/>
      <c r="U94" s="28"/>
      <c r="X94" s="28"/>
    </row>
    <row r="95" spans="1:24" ht="15.75">
      <c r="A95" s="31">
        <v>2</v>
      </c>
      <c r="B95" s="43" t="s">
        <v>242</v>
      </c>
      <c r="C95" s="44"/>
      <c r="D95" s="45"/>
      <c r="E95" s="45"/>
      <c r="F95" s="47"/>
      <c r="G95" s="47">
        <f t="shared" si="3"/>
        <v>0</v>
      </c>
      <c r="H95" s="47"/>
      <c r="I95" s="47"/>
      <c r="J95" s="47">
        <f>I95+I95*80%</f>
        <v>0</v>
      </c>
      <c r="K95" s="56"/>
      <c r="L95" s="56"/>
      <c r="M95" s="25"/>
      <c r="R95" s="65"/>
      <c r="U95" s="28"/>
      <c r="X95" s="28"/>
    </row>
    <row r="96" spans="1:24" ht="31.5">
      <c r="A96" s="45" t="s">
        <v>53</v>
      </c>
      <c r="B96" s="59" t="s">
        <v>241</v>
      </c>
      <c r="C96" s="44"/>
      <c r="D96" s="45">
        <v>2</v>
      </c>
      <c r="E96" s="45">
        <v>3</v>
      </c>
      <c r="F96" s="47"/>
      <c r="G96" s="47">
        <f t="shared" si="3"/>
        <v>0</v>
      </c>
      <c r="H96" s="47"/>
      <c r="I96" s="47"/>
      <c r="J96" s="47">
        <v>105000</v>
      </c>
      <c r="K96" s="56"/>
      <c r="L96" s="56"/>
      <c r="M96" s="25"/>
      <c r="R96" s="65"/>
      <c r="U96" s="28"/>
      <c r="X96" s="28"/>
    </row>
    <row r="97" spans="1:24" ht="31.5">
      <c r="A97" s="45" t="s">
        <v>54</v>
      </c>
      <c r="B97" s="75" t="s">
        <v>224</v>
      </c>
      <c r="C97" s="44"/>
      <c r="D97" s="45">
        <v>1</v>
      </c>
      <c r="E97" s="45">
        <v>3</v>
      </c>
      <c r="F97" s="47"/>
      <c r="G97" s="47">
        <f t="shared" si="3"/>
        <v>0</v>
      </c>
      <c r="H97" s="47"/>
      <c r="I97" s="47">
        <v>126000</v>
      </c>
      <c r="J97" s="47">
        <v>130000</v>
      </c>
      <c r="K97" s="56">
        <f>G97/I97</f>
        <v>0</v>
      </c>
      <c r="L97" s="56">
        <f>J97/I97</f>
        <v>1.0317460317460319</v>
      </c>
      <c r="M97" s="25"/>
      <c r="R97" s="65"/>
      <c r="U97" s="28"/>
      <c r="X97" s="28"/>
    </row>
    <row r="98" spans="1:24" ht="31.5">
      <c r="A98" s="31">
        <v>3</v>
      </c>
      <c r="B98" s="43" t="s">
        <v>20</v>
      </c>
      <c r="C98" s="44"/>
      <c r="D98" s="45"/>
      <c r="E98" s="45"/>
      <c r="F98" s="47"/>
      <c r="G98" s="47">
        <f t="shared" si="3"/>
        <v>0</v>
      </c>
      <c r="H98" s="47"/>
      <c r="I98" s="47">
        <v>54000</v>
      </c>
      <c r="J98" s="47">
        <v>60000</v>
      </c>
      <c r="K98" s="56">
        <f>G98/I98</f>
        <v>0</v>
      </c>
      <c r="L98" s="56">
        <f>J98/I98</f>
        <v>1.1111111111111112</v>
      </c>
      <c r="M98" s="25"/>
      <c r="R98" s="65"/>
      <c r="U98" s="28"/>
      <c r="X98" s="28"/>
    </row>
    <row r="99" spans="1:12" ht="15.75">
      <c r="A99" s="31" t="s">
        <v>16</v>
      </c>
      <c r="B99" s="76" t="s">
        <v>12</v>
      </c>
      <c r="C99" s="44" t="s">
        <v>277</v>
      </c>
      <c r="D99" s="45"/>
      <c r="E99" s="45"/>
      <c r="F99" s="47"/>
      <c r="G99" s="47"/>
      <c r="H99" s="47"/>
      <c r="I99" s="46"/>
      <c r="J99" s="47"/>
      <c r="K99" s="56"/>
      <c r="L99" s="56"/>
    </row>
    <row r="100" spans="1:12" ht="15.75">
      <c r="A100" s="31">
        <v>1</v>
      </c>
      <c r="B100" s="77" t="s">
        <v>117</v>
      </c>
      <c r="C100" s="44"/>
      <c r="D100" s="45"/>
      <c r="E100" s="45"/>
      <c r="F100" s="47"/>
      <c r="G100" s="47"/>
      <c r="H100" s="47"/>
      <c r="I100" s="46"/>
      <c r="J100" s="47"/>
      <c r="K100" s="56"/>
      <c r="L100" s="56"/>
    </row>
    <row r="101" spans="1:12" ht="31.5">
      <c r="A101" s="45" t="s">
        <v>28</v>
      </c>
      <c r="B101" s="75" t="s">
        <v>118</v>
      </c>
      <c r="C101" s="44"/>
      <c r="D101" s="45">
        <v>2</v>
      </c>
      <c r="E101" s="45">
        <v>2</v>
      </c>
      <c r="F101" s="47">
        <v>134000</v>
      </c>
      <c r="G101" s="47">
        <f>(F101+H101)/2</f>
        <v>118500</v>
      </c>
      <c r="H101" s="47">
        <v>103000</v>
      </c>
      <c r="I101" s="47">
        <v>117000</v>
      </c>
      <c r="J101" s="47">
        <v>120000</v>
      </c>
      <c r="K101" s="56">
        <f>G101/I101</f>
        <v>1.0128205128205128</v>
      </c>
      <c r="L101" s="56">
        <f>J101/I101</f>
        <v>1.0256410256410255</v>
      </c>
    </row>
    <row r="102" spans="1:12" ht="31.5">
      <c r="A102" s="45" t="s">
        <v>29</v>
      </c>
      <c r="B102" s="75" t="s">
        <v>119</v>
      </c>
      <c r="C102" s="44"/>
      <c r="D102" s="45">
        <v>1</v>
      </c>
      <c r="E102" s="45">
        <v>2</v>
      </c>
      <c r="F102" s="47">
        <v>167000</v>
      </c>
      <c r="G102" s="47">
        <f aca="true" t="shared" si="4" ref="G102:G166">(F102+H102)/2</f>
        <v>145500</v>
      </c>
      <c r="H102" s="47">
        <v>124000</v>
      </c>
      <c r="I102" s="47">
        <v>144000</v>
      </c>
      <c r="J102" s="47">
        <v>145000</v>
      </c>
      <c r="K102" s="56">
        <f>G102/I102</f>
        <v>1.0104166666666667</v>
      </c>
      <c r="L102" s="56">
        <f>J102/I102</f>
        <v>1.0069444444444444</v>
      </c>
    </row>
    <row r="103" spans="1:12" ht="31.5">
      <c r="A103" s="31">
        <v>2</v>
      </c>
      <c r="B103" s="77" t="s">
        <v>120</v>
      </c>
      <c r="C103" s="44"/>
      <c r="D103" s="45"/>
      <c r="E103" s="45"/>
      <c r="F103" s="47"/>
      <c r="G103" s="47">
        <f t="shared" si="4"/>
        <v>0</v>
      </c>
      <c r="H103" s="47"/>
      <c r="I103" s="47"/>
      <c r="J103" s="47"/>
      <c r="K103" s="56"/>
      <c r="L103" s="56"/>
    </row>
    <row r="104" spans="1:12" ht="31.5">
      <c r="A104" s="45" t="s">
        <v>53</v>
      </c>
      <c r="B104" s="75" t="s">
        <v>121</v>
      </c>
      <c r="C104" s="44"/>
      <c r="D104" s="45">
        <v>1</v>
      </c>
      <c r="E104" s="45"/>
      <c r="F104" s="47"/>
      <c r="G104" s="47">
        <f t="shared" si="4"/>
        <v>0</v>
      </c>
      <c r="H104" s="47"/>
      <c r="I104" s="47">
        <v>144000</v>
      </c>
      <c r="J104" s="47">
        <v>145000</v>
      </c>
      <c r="K104" s="56">
        <f>G104/I104</f>
        <v>0</v>
      </c>
      <c r="L104" s="56">
        <f>J104/I104</f>
        <v>1.0069444444444444</v>
      </c>
    </row>
    <row r="105" spans="1:12" ht="31.5">
      <c r="A105" s="45" t="s">
        <v>53</v>
      </c>
      <c r="B105" s="75" t="s">
        <v>77</v>
      </c>
      <c r="C105" s="44"/>
      <c r="D105" s="45">
        <v>2</v>
      </c>
      <c r="E105" s="45">
        <v>2</v>
      </c>
      <c r="F105" s="47">
        <v>116000</v>
      </c>
      <c r="G105" s="47">
        <f t="shared" si="4"/>
        <v>99500</v>
      </c>
      <c r="H105" s="47">
        <v>83000</v>
      </c>
      <c r="I105" s="47">
        <v>99000</v>
      </c>
      <c r="J105" s="47">
        <v>100000</v>
      </c>
      <c r="K105" s="56">
        <f>G105/I105</f>
        <v>1.005050505050505</v>
      </c>
      <c r="L105" s="56">
        <f>J105/I105</f>
        <v>1.0101010101010102</v>
      </c>
    </row>
    <row r="106" spans="1:12" ht="15.75">
      <c r="A106" s="31">
        <v>3</v>
      </c>
      <c r="B106" s="77" t="s">
        <v>78</v>
      </c>
      <c r="C106" s="44"/>
      <c r="D106" s="45"/>
      <c r="E106" s="45"/>
      <c r="F106" s="47"/>
      <c r="G106" s="47">
        <f t="shared" si="4"/>
        <v>0</v>
      </c>
      <c r="H106" s="47"/>
      <c r="I106" s="35"/>
      <c r="J106" s="21"/>
      <c r="K106" s="56"/>
      <c r="L106" s="56"/>
    </row>
    <row r="107" spans="1:12" ht="31.5">
      <c r="A107" s="45" t="s">
        <v>45</v>
      </c>
      <c r="B107" s="75" t="s">
        <v>140</v>
      </c>
      <c r="C107" s="44"/>
      <c r="D107" s="45">
        <v>1</v>
      </c>
      <c r="E107" s="45">
        <v>2</v>
      </c>
      <c r="F107" s="47">
        <v>123000</v>
      </c>
      <c r="G107" s="47">
        <f t="shared" si="4"/>
        <v>102000</v>
      </c>
      <c r="H107" s="47">
        <v>81000</v>
      </c>
      <c r="I107" s="53"/>
      <c r="J107" s="47">
        <v>102000</v>
      </c>
      <c r="K107" s="56"/>
      <c r="L107" s="56"/>
    </row>
    <row r="108" spans="1:12" ht="47.25">
      <c r="A108" s="45" t="s">
        <v>46</v>
      </c>
      <c r="B108" s="75" t="s">
        <v>253</v>
      </c>
      <c r="C108" s="44"/>
      <c r="D108" s="45">
        <v>2</v>
      </c>
      <c r="E108" s="45"/>
      <c r="F108" s="47"/>
      <c r="G108" s="47">
        <f t="shared" si="4"/>
        <v>0</v>
      </c>
      <c r="H108" s="47"/>
      <c r="I108" s="53"/>
      <c r="J108" s="47">
        <v>96000</v>
      </c>
      <c r="K108" s="56"/>
      <c r="L108" s="56"/>
    </row>
    <row r="109" spans="1:12" ht="31.5">
      <c r="A109" s="31">
        <v>4</v>
      </c>
      <c r="B109" s="77" t="s">
        <v>79</v>
      </c>
      <c r="C109" s="44"/>
      <c r="D109" s="45"/>
      <c r="E109" s="45"/>
      <c r="F109" s="47"/>
      <c r="G109" s="47">
        <f t="shared" si="4"/>
        <v>0</v>
      </c>
      <c r="H109" s="47"/>
      <c r="I109" s="35"/>
      <c r="J109" s="21"/>
      <c r="K109" s="56"/>
      <c r="L109" s="56"/>
    </row>
    <row r="110" spans="1:12" ht="31.5">
      <c r="A110" s="45" t="s">
        <v>41</v>
      </c>
      <c r="B110" s="75" t="s">
        <v>80</v>
      </c>
      <c r="C110" s="44"/>
      <c r="D110" s="45">
        <v>4</v>
      </c>
      <c r="E110" s="45">
        <v>2</v>
      </c>
      <c r="F110" s="47">
        <v>101000</v>
      </c>
      <c r="G110" s="47">
        <f t="shared" si="4"/>
        <v>85000</v>
      </c>
      <c r="H110" s="47">
        <v>69000</v>
      </c>
      <c r="I110" s="53"/>
      <c r="J110" s="47">
        <v>85000</v>
      </c>
      <c r="K110" s="56"/>
      <c r="L110" s="56"/>
    </row>
    <row r="111" spans="1:12" ht="15.75">
      <c r="A111" s="45" t="s">
        <v>42</v>
      </c>
      <c r="B111" s="75" t="s">
        <v>235</v>
      </c>
      <c r="C111" s="44"/>
      <c r="D111" s="45">
        <v>3</v>
      </c>
      <c r="E111" s="45"/>
      <c r="F111" s="47"/>
      <c r="G111" s="47">
        <f t="shared" si="4"/>
        <v>0</v>
      </c>
      <c r="H111" s="47"/>
      <c r="I111" s="53"/>
      <c r="J111" s="47">
        <v>87000</v>
      </c>
      <c r="K111" s="56"/>
      <c r="L111" s="56"/>
    </row>
    <row r="112" spans="1:12" ht="31.5">
      <c r="A112" s="45" t="s">
        <v>43</v>
      </c>
      <c r="B112" s="75" t="s">
        <v>236</v>
      </c>
      <c r="C112" s="44"/>
      <c r="D112" s="45">
        <v>2</v>
      </c>
      <c r="E112" s="45"/>
      <c r="F112" s="47"/>
      <c r="G112" s="47">
        <f t="shared" si="4"/>
        <v>0</v>
      </c>
      <c r="H112" s="47"/>
      <c r="I112" s="53"/>
      <c r="J112" s="47">
        <v>89000</v>
      </c>
      <c r="K112" s="56"/>
      <c r="L112" s="56"/>
    </row>
    <row r="113" spans="1:12" ht="15.75">
      <c r="A113" s="45" t="s">
        <v>44</v>
      </c>
      <c r="B113" s="75" t="s">
        <v>81</v>
      </c>
      <c r="C113" s="44"/>
      <c r="D113" s="45">
        <v>1</v>
      </c>
      <c r="E113" s="45">
        <v>2</v>
      </c>
      <c r="F113" s="47">
        <v>113000</v>
      </c>
      <c r="G113" s="47">
        <f t="shared" si="4"/>
        <v>93000</v>
      </c>
      <c r="H113" s="47">
        <v>73000</v>
      </c>
      <c r="I113" s="53"/>
      <c r="J113" s="47">
        <v>95000</v>
      </c>
      <c r="K113" s="56"/>
      <c r="L113" s="56"/>
    </row>
    <row r="114" spans="1:12" ht="31.5">
      <c r="A114" s="31">
        <v>5</v>
      </c>
      <c r="B114" s="77" t="s">
        <v>82</v>
      </c>
      <c r="C114" s="44"/>
      <c r="D114" s="45"/>
      <c r="E114" s="45"/>
      <c r="F114" s="47"/>
      <c r="G114" s="47">
        <f t="shared" si="4"/>
        <v>0</v>
      </c>
      <c r="H114" s="47"/>
      <c r="I114" s="47">
        <v>59000</v>
      </c>
      <c r="J114" s="47">
        <v>60000</v>
      </c>
      <c r="K114" s="56">
        <f>G114/I114</f>
        <v>0</v>
      </c>
      <c r="L114" s="56">
        <f>J114/I114</f>
        <v>1.0169491525423728</v>
      </c>
    </row>
    <row r="115" spans="1:12" ht="15.75">
      <c r="A115" s="31" t="s">
        <v>18</v>
      </c>
      <c r="B115" s="77" t="s">
        <v>14</v>
      </c>
      <c r="C115" s="44" t="s">
        <v>277</v>
      </c>
      <c r="D115" s="45"/>
      <c r="E115" s="45"/>
      <c r="F115" s="47"/>
      <c r="G115" s="47">
        <f t="shared" si="4"/>
        <v>0</v>
      </c>
      <c r="H115" s="47"/>
      <c r="I115" s="78"/>
      <c r="J115" s="47"/>
      <c r="K115" s="56"/>
      <c r="L115" s="56"/>
    </row>
    <row r="116" spans="1:12" ht="31.5">
      <c r="A116" s="31">
        <v>1</v>
      </c>
      <c r="B116" s="77" t="s">
        <v>83</v>
      </c>
      <c r="C116" s="44"/>
      <c r="D116" s="45"/>
      <c r="E116" s="45"/>
      <c r="F116" s="47"/>
      <c r="G116" s="47">
        <f t="shared" si="4"/>
        <v>0</v>
      </c>
      <c r="H116" s="47"/>
      <c r="I116" s="78"/>
      <c r="J116" s="47"/>
      <c r="K116" s="56"/>
      <c r="L116" s="56"/>
    </row>
    <row r="117" spans="1:12" ht="31.5">
      <c r="A117" s="31" t="s">
        <v>28</v>
      </c>
      <c r="B117" s="75" t="s">
        <v>84</v>
      </c>
      <c r="C117" s="44"/>
      <c r="D117" s="45">
        <v>1</v>
      </c>
      <c r="E117" s="45">
        <v>2</v>
      </c>
      <c r="F117" s="47">
        <v>125000</v>
      </c>
      <c r="G117" s="47">
        <f t="shared" si="4"/>
        <v>109000</v>
      </c>
      <c r="H117" s="47">
        <v>93000</v>
      </c>
      <c r="I117" s="47">
        <v>108000</v>
      </c>
      <c r="J117" s="47">
        <v>110000</v>
      </c>
      <c r="K117" s="56">
        <f>G117/I117</f>
        <v>1.0092592592592593</v>
      </c>
      <c r="L117" s="56">
        <f>J117/I117</f>
        <v>1.0185185185185186</v>
      </c>
    </row>
    <row r="118" spans="1:12" ht="31.5">
      <c r="A118" s="31" t="s">
        <v>29</v>
      </c>
      <c r="B118" s="75" t="s">
        <v>85</v>
      </c>
      <c r="C118" s="44"/>
      <c r="D118" s="45">
        <v>2</v>
      </c>
      <c r="E118" s="45"/>
      <c r="F118" s="47"/>
      <c r="G118" s="47">
        <f t="shared" si="4"/>
        <v>0</v>
      </c>
      <c r="H118" s="47"/>
      <c r="I118" s="78">
        <v>108000</v>
      </c>
      <c r="J118" s="47">
        <v>108000</v>
      </c>
      <c r="K118" s="56">
        <f>G118/I118</f>
        <v>0</v>
      </c>
      <c r="L118" s="56">
        <f>J118/I118</f>
        <v>1</v>
      </c>
    </row>
    <row r="119" spans="1:12" ht="47.25">
      <c r="A119" s="31" t="s">
        <v>30</v>
      </c>
      <c r="B119" s="75" t="s">
        <v>86</v>
      </c>
      <c r="C119" s="44"/>
      <c r="D119" s="45">
        <v>3</v>
      </c>
      <c r="E119" s="45">
        <v>2</v>
      </c>
      <c r="F119" s="47">
        <v>115000</v>
      </c>
      <c r="G119" s="47">
        <f t="shared" si="4"/>
        <v>102000</v>
      </c>
      <c r="H119" s="47">
        <v>89000</v>
      </c>
      <c r="I119" s="78">
        <v>85000</v>
      </c>
      <c r="J119" s="47">
        <v>105000</v>
      </c>
      <c r="K119" s="56">
        <f>G119/I119</f>
        <v>1.2</v>
      </c>
      <c r="L119" s="56">
        <f>J119/I119</f>
        <v>1.2352941176470589</v>
      </c>
    </row>
    <row r="120" spans="1:12" ht="31.5">
      <c r="A120" s="31" t="s">
        <v>31</v>
      </c>
      <c r="B120" s="75" t="s">
        <v>87</v>
      </c>
      <c r="C120" s="44"/>
      <c r="D120" s="45">
        <v>4</v>
      </c>
      <c r="E120" s="45"/>
      <c r="F120" s="47"/>
      <c r="G120" s="47">
        <f t="shared" si="4"/>
        <v>0</v>
      </c>
      <c r="H120" s="47"/>
      <c r="I120" s="78"/>
      <c r="J120" s="47">
        <v>100000</v>
      </c>
      <c r="K120" s="56"/>
      <c r="L120" s="56"/>
    </row>
    <row r="121" spans="1:12" ht="47.25">
      <c r="A121" s="31" t="s">
        <v>32</v>
      </c>
      <c r="B121" s="75" t="s">
        <v>138</v>
      </c>
      <c r="C121" s="44"/>
      <c r="D121" s="45">
        <v>5</v>
      </c>
      <c r="E121" s="45">
        <v>2</v>
      </c>
      <c r="F121" s="47">
        <v>127000</v>
      </c>
      <c r="G121" s="47">
        <f t="shared" si="4"/>
        <v>95500</v>
      </c>
      <c r="H121" s="47">
        <v>64000</v>
      </c>
      <c r="I121" s="78"/>
      <c r="J121" s="47">
        <v>95000</v>
      </c>
      <c r="K121" s="56"/>
      <c r="L121" s="56"/>
    </row>
    <row r="122" spans="1:12" ht="47.25">
      <c r="A122" s="31" t="s">
        <v>33</v>
      </c>
      <c r="B122" s="75" t="s">
        <v>88</v>
      </c>
      <c r="C122" s="44"/>
      <c r="D122" s="45">
        <v>6</v>
      </c>
      <c r="E122" s="45"/>
      <c r="F122" s="47"/>
      <c r="G122" s="47">
        <f t="shared" si="4"/>
        <v>0</v>
      </c>
      <c r="H122" s="47"/>
      <c r="I122" s="78"/>
      <c r="J122" s="47">
        <v>90000</v>
      </c>
      <c r="K122" s="56"/>
      <c r="L122" s="56"/>
    </row>
    <row r="123" spans="1:12" ht="15.75">
      <c r="A123" s="31">
        <v>2</v>
      </c>
      <c r="B123" s="77" t="s">
        <v>89</v>
      </c>
      <c r="C123" s="44"/>
      <c r="D123" s="45"/>
      <c r="E123" s="45"/>
      <c r="F123" s="47"/>
      <c r="G123" s="47">
        <f t="shared" si="4"/>
        <v>0</v>
      </c>
      <c r="H123" s="47"/>
      <c r="I123" s="78"/>
      <c r="J123" s="47"/>
      <c r="K123" s="56"/>
      <c r="L123" s="56"/>
    </row>
    <row r="124" spans="1:12" ht="47.25">
      <c r="A124" s="45" t="s">
        <v>53</v>
      </c>
      <c r="B124" s="75" t="s">
        <v>229</v>
      </c>
      <c r="C124" s="44"/>
      <c r="D124" s="45">
        <v>2</v>
      </c>
      <c r="E124" s="45"/>
      <c r="F124" s="47"/>
      <c r="G124" s="47">
        <f t="shared" si="4"/>
        <v>0</v>
      </c>
      <c r="H124" s="47"/>
      <c r="I124" s="47">
        <v>85000</v>
      </c>
      <c r="J124" s="47">
        <v>95000</v>
      </c>
      <c r="K124" s="56">
        <f>G124/I124</f>
        <v>0</v>
      </c>
      <c r="L124" s="56">
        <f>J124/I124</f>
        <v>1.1176470588235294</v>
      </c>
    </row>
    <row r="125" spans="1:12" ht="31.5">
      <c r="A125" s="45" t="s">
        <v>54</v>
      </c>
      <c r="B125" s="75" t="s">
        <v>230</v>
      </c>
      <c r="C125" s="44"/>
      <c r="D125" s="45">
        <v>1</v>
      </c>
      <c r="E125" s="45">
        <v>2</v>
      </c>
      <c r="F125" s="47">
        <v>137000</v>
      </c>
      <c r="G125" s="47">
        <f t="shared" si="4"/>
        <v>110500</v>
      </c>
      <c r="H125" s="47">
        <v>84000</v>
      </c>
      <c r="I125" s="53">
        <v>85000</v>
      </c>
      <c r="J125" s="47">
        <v>110000</v>
      </c>
      <c r="K125" s="56">
        <f>G125/I125</f>
        <v>1.3</v>
      </c>
      <c r="L125" s="56">
        <f>J125/I125</f>
        <v>1.2941176470588236</v>
      </c>
    </row>
    <row r="126" spans="1:12" ht="15.75">
      <c r="A126" s="31">
        <v>3</v>
      </c>
      <c r="B126" s="77" t="s">
        <v>90</v>
      </c>
      <c r="C126" s="44"/>
      <c r="D126" s="45"/>
      <c r="E126" s="45"/>
      <c r="F126" s="47"/>
      <c r="G126" s="47">
        <f t="shared" si="4"/>
        <v>0</v>
      </c>
      <c r="H126" s="47"/>
      <c r="I126" s="35"/>
      <c r="J126" s="21"/>
      <c r="K126" s="56"/>
      <c r="L126" s="56"/>
    </row>
    <row r="127" spans="1:12" ht="15.75">
      <c r="A127" s="45" t="s">
        <v>45</v>
      </c>
      <c r="B127" s="75" t="s">
        <v>122</v>
      </c>
      <c r="C127" s="44"/>
      <c r="D127" s="45">
        <v>1</v>
      </c>
      <c r="E127" s="45">
        <v>2</v>
      </c>
      <c r="F127" s="47">
        <v>129000</v>
      </c>
      <c r="G127" s="47">
        <f t="shared" si="4"/>
        <v>111000</v>
      </c>
      <c r="H127" s="47">
        <v>93000</v>
      </c>
      <c r="I127" s="47">
        <v>85000</v>
      </c>
      <c r="J127" s="47">
        <v>110000</v>
      </c>
      <c r="K127" s="56">
        <f>G127/I127</f>
        <v>1.3058823529411765</v>
      </c>
      <c r="L127" s="56">
        <f>J127/I127</f>
        <v>1.2941176470588236</v>
      </c>
    </row>
    <row r="128" spans="1:12" ht="31.5">
      <c r="A128" s="45" t="s">
        <v>46</v>
      </c>
      <c r="B128" s="75" t="s">
        <v>139</v>
      </c>
      <c r="C128" s="44"/>
      <c r="D128" s="45">
        <v>2</v>
      </c>
      <c r="E128" s="45"/>
      <c r="F128" s="47"/>
      <c r="G128" s="47">
        <f t="shared" si="4"/>
        <v>0</v>
      </c>
      <c r="H128" s="47"/>
      <c r="I128" s="53"/>
      <c r="J128" s="47">
        <v>85000</v>
      </c>
      <c r="K128" s="56"/>
      <c r="L128" s="56"/>
    </row>
    <row r="129" spans="1:12" ht="31.5">
      <c r="A129" s="31">
        <v>4</v>
      </c>
      <c r="B129" s="77" t="s">
        <v>15</v>
      </c>
      <c r="C129" s="44"/>
      <c r="D129" s="45"/>
      <c r="E129" s="45"/>
      <c r="F129" s="47"/>
      <c r="G129" s="47">
        <f t="shared" si="4"/>
        <v>0</v>
      </c>
      <c r="H129" s="47"/>
      <c r="I129" s="79">
        <v>52000</v>
      </c>
      <c r="J129" s="47">
        <v>55000</v>
      </c>
      <c r="K129" s="56">
        <f>G129/I129</f>
        <v>0</v>
      </c>
      <c r="L129" s="56">
        <f>J129/I129</f>
        <v>1.0576923076923077</v>
      </c>
    </row>
    <row r="130" spans="1:12" ht="15.75">
      <c r="A130" s="31" t="s">
        <v>225</v>
      </c>
      <c r="B130" s="77" t="s">
        <v>25</v>
      </c>
      <c r="C130" s="44" t="s">
        <v>277</v>
      </c>
      <c r="D130" s="45"/>
      <c r="E130" s="45"/>
      <c r="F130" s="47"/>
      <c r="G130" s="47">
        <f t="shared" si="4"/>
        <v>0</v>
      </c>
      <c r="H130" s="47"/>
      <c r="I130" s="46"/>
      <c r="J130" s="47"/>
      <c r="K130" s="56"/>
      <c r="L130" s="56"/>
    </row>
    <row r="131" spans="1:12" ht="31.5">
      <c r="A131" s="31">
        <v>1</v>
      </c>
      <c r="B131" s="77" t="s">
        <v>106</v>
      </c>
      <c r="C131" s="44"/>
      <c r="D131" s="45"/>
      <c r="E131" s="45"/>
      <c r="F131" s="47"/>
      <c r="G131" s="47">
        <f t="shared" si="4"/>
        <v>0</v>
      </c>
      <c r="H131" s="47"/>
      <c r="I131" s="47"/>
      <c r="J131" s="47"/>
      <c r="K131" s="56"/>
      <c r="L131" s="56"/>
    </row>
    <row r="132" spans="1:12" ht="31.5">
      <c r="A132" s="45" t="s">
        <v>28</v>
      </c>
      <c r="B132" s="75" t="s">
        <v>141</v>
      </c>
      <c r="C132" s="44"/>
      <c r="D132" s="45">
        <v>2</v>
      </c>
      <c r="E132" s="45"/>
      <c r="F132" s="47"/>
      <c r="G132" s="47">
        <f t="shared" si="4"/>
        <v>0</v>
      </c>
      <c r="H132" s="47"/>
      <c r="I132" s="47">
        <v>90000</v>
      </c>
      <c r="J132" s="47">
        <v>90000</v>
      </c>
      <c r="K132" s="56">
        <f>G132/I132</f>
        <v>0</v>
      </c>
      <c r="L132" s="56">
        <f>J132/I132</f>
        <v>1</v>
      </c>
    </row>
    <row r="133" spans="1:12" ht="31.5">
      <c r="A133" s="45" t="s">
        <v>29</v>
      </c>
      <c r="B133" s="75" t="s">
        <v>231</v>
      </c>
      <c r="C133" s="44"/>
      <c r="D133" s="45">
        <v>1</v>
      </c>
      <c r="E133" s="45">
        <v>2</v>
      </c>
      <c r="F133" s="47">
        <v>137000</v>
      </c>
      <c r="G133" s="47">
        <f t="shared" si="4"/>
        <v>110000</v>
      </c>
      <c r="H133" s="47">
        <v>83000</v>
      </c>
      <c r="I133" s="47">
        <v>90000</v>
      </c>
      <c r="J133" s="47">
        <v>110000</v>
      </c>
      <c r="K133" s="56">
        <f>G133/I133</f>
        <v>1.2222222222222223</v>
      </c>
      <c r="L133" s="56">
        <f>J133/I133</f>
        <v>1.2222222222222223</v>
      </c>
    </row>
    <row r="134" spans="1:12" ht="31.5">
      <c r="A134" s="31">
        <v>2</v>
      </c>
      <c r="B134" s="77" t="s">
        <v>107</v>
      </c>
      <c r="C134" s="44"/>
      <c r="D134" s="45"/>
      <c r="E134" s="45"/>
      <c r="F134" s="47"/>
      <c r="G134" s="47">
        <f t="shared" si="4"/>
        <v>0</v>
      </c>
      <c r="H134" s="47"/>
      <c r="I134" s="47"/>
      <c r="J134" s="47"/>
      <c r="K134" s="56"/>
      <c r="L134" s="56"/>
    </row>
    <row r="135" spans="1:12" ht="47.25">
      <c r="A135" s="31" t="s">
        <v>76</v>
      </c>
      <c r="B135" s="75" t="s">
        <v>108</v>
      </c>
      <c r="C135" s="44"/>
      <c r="D135" s="45">
        <v>1</v>
      </c>
      <c r="E135" s="45">
        <v>2</v>
      </c>
      <c r="F135" s="47">
        <v>112000</v>
      </c>
      <c r="G135" s="47">
        <f t="shared" si="4"/>
        <v>87500</v>
      </c>
      <c r="H135" s="47">
        <v>63000</v>
      </c>
      <c r="I135" s="47"/>
      <c r="J135" s="47">
        <v>85000</v>
      </c>
      <c r="K135" s="56"/>
      <c r="L135" s="56"/>
    </row>
    <row r="136" spans="1:12" ht="15.75">
      <c r="A136" s="31">
        <v>3</v>
      </c>
      <c r="B136" s="77" t="s">
        <v>109</v>
      </c>
      <c r="C136" s="44"/>
      <c r="D136" s="45"/>
      <c r="E136" s="45"/>
      <c r="F136" s="47"/>
      <c r="G136" s="47">
        <f t="shared" si="4"/>
        <v>0</v>
      </c>
      <c r="H136" s="47"/>
      <c r="I136" s="47"/>
      <c r="J136" s="47"/>
      <c r="K136" s="56"/>
      <c r="L136" s="56"/>
    </row>
    <row r="137" spans="1:12" ht="31.5">
      <c r="A137" s="45" t="s">
        <v>45</v>
      </c>
      <c r="B137" s="75" t="s">
        <v>110</v>
      </c>
      <c r="C137" s="44"/>
      <c r="D137" s="45">
        <v>1</v>
      </c>
      <c r="E137" s="45">
        <v>2</v>
      </c>
      <c r="F137" s="47">
        <v>133000</v>
      </c>
      <c r="G137" s="47">
        <f t="shared" si="4"/>
        <v>104500</v>
      </c>
      <c r="H137" s="47">
        <v>76000</v>
      </c>
      <c r="I137" s="47"/>
      <c r="J137" s="47">
        <v>110000</v>
      </c>
      <c r="K137" s="56"/>
      <c r="L137" s="56"/>
    </row>
    <row r="138" spans="1:12" ht="31.5">
      <c r="A138" s="45" t="s">
        <v>46</v>
      </c>
      <c r="B138" s="75" t="s">
        <v>111</v>
      </c>
      <c r="C138" s="44"/>
      <c r="D138" s="45">
        <v>2</v>
      </c>
      <c r="E138" s="45"/>
      <c r="F138" s="47"/>
      <c r="G138" s="47">
        <f t="shared" si="4"/>
        <v>0</v>
      </c>
      <c r="H138" s="47"/>
      <c r="I138" s="47"/>
      <c r="J138" s="47">
        <v>85000</v>
      </c>
      <c r="K138" s="56"/>
      <c r="L138" s="56"/>
    </row>
    <row r="139" spans="1:12" ht="15.75">
      <c r="A139" s="45" t="s">
        <v>47</v>
      </c>
      <c r="B139" s="75" t="s">
        <v>112</v>
      </c>
      <c r="C139" s="44"/>
      <c r="D139" s="45">
        <v>3</v>
      </c>
      <c r="E139" s="45"/>
      <c r="F139" s="47"/>
      <c r="G139" s="47">
        <f t="shared" si="4"/>
        <v>0</v>
      </c>
      <c r="H139" s="47"/>
      <c r="I139" s="47"/>
      <c r="J139" s="47">
        <v>75000</v>
      </c>
      <c r="K139" s="56"/>
      <c r="L139" s="56"/>
    </row>
    <row r="140" spans="1:12" ht="47.25">
      <c r="A140" s="31">
        <v>4</v>
      </c>
      <c r="B140" s="77" t="s">
        <v>113</v>
      </c>
      <c r="C140" s="44"/>
      <c r="D140" s="45"/>
      <c r="E140" s="45"/>
      <c r="F140" s="47"/>
      <c r="G140" s="47">
        <f t="shared" si="4"/>
        <v>0</v>
      </c>
      <c r="H140" s="47"/>
      <c r="I140" s="47"/>
      <c r="J140" s="47"/>
      <c r="K140" s="56"/>
      <c r="L140" s="56"/>
    </row>
    <row r="141" spans="1:12" ht="31.5">
      <c r="A141" s="45" t="s">
        <v>41</v>
      </c>
      <c r="B141" s="75" t="s">
        <v>114</v>
      </c>
      <c r="C141" s="44"/>
      <c r="D141" s="45">
        <v>2</v>
      </c>
      <c r="E141" s="45">
        <v>2</v>
      </c>
      <c r="F141" s="47">
        <v>83000</v>
      </c>
      <c r="G141" s="47">
        <f t="shared" si="4"/>
        <v>68500</v>
      </c>
      <c r="H141" s="47">
        <v>54000</v>
      </c>
      <c r="I141" s="47">
        <v>65000</v>
      </c>
      <c r="J141" s="47">
        <v>68000</v>
      </c>
      <c r="K141" s="56">
        <f>G141/I141</f>
        <v>1.0538461538461539</v>
      </c>
      <c r="L141" s="56">
        <f>J141/I141</f>
        <v>1.0461538461538462</v>
      </c>
    </row>
    <row r="142" spans="1:12" ht="31.5">
      <c r="A142" s="45" t="s">
        <v>42</v>
      </c>
      <c r="B142" s="75" t="s">
        <v>115</v>
      </c>
      <c r="C142" s="44"/>
      <c r="D142" s="45">
        <v>2</v>
      </c>
      <c r="E142" s="45"/>
      <c r="F142" s="47"/>
      <c r="G142" s="47">
        <f t="shared" si="4"/>
        <v>0</v>
      </c>
      <c r="H142" s="47"/>
      <c r="I142" s="47"/>
      <c r="J142" s="47">
        <v>68000</v>
      </c>
      <c r="K142" s="56"/>
      <c r="L142" s="56"/>
    </row>
    <row r="143" spans="1:12" ht="63">
      <c r="A143" s="45" t="s">
        <v>43</v>
      </c>
      <c r="B143" s="75" t="s">
        <v>116</v>
      </c>
      <c r="C143" s="44"/>
      <c r="D143" s="45">
        <v>1</v>
      </c>
      <c r="E143" s="45">
        <v>2</v>
      </c>
      <c r="F143" s="47">
        <v>125000</v>
      </c>
      <c r="G143" s="47">
        <f t="shared" si="4"/>
        <v>94500</v>
      </c>
      <c r="H143" s="47">
        <v>64000</v>
      </c>
      <c r="I143" s="47"/>
      <c r="J143" s="47">
        <v>95000</v>
      </c>
      <c r="K143" s="56"/>
      <c r="L143" s="56"/>
    </row>
    <row r="144" spans="1:12" ht="31.5">
      <c r="A144" s="31">
        <v>3</v>
      </c>
      <c r="B144" s="77" t="s">
        <v>40</v>
      </c>
      <c r="C144" s="44"/>
      <c r="D144" s="45"/>
      <c r="E144" s="45"/>
      <c r="F144" s="47"/>
      <c r="G144" s="47">
        <f t="shared" si="4"/>
        <v>0</v>
      </c>
      <c r="H144" s="47"/>
      <c r="I144" s="47">
        <v>54000</v>
      </c>
      <c r="J144" s="47">
        <v>60000</v>
      </c>
      <c r="K144" s="56">
        <f>G144/I144</f>
        <v>0</v>
      </c>
      <c r="L144" s="56">
        <f>J144/I144</f>
        <v>1.1111111111111112</v>
      </c>
    </row>
    <row r="145" spans="1:12" ht="15.75">
      <c r="A145" s="31" t="s">
        <v>226</v>
      </c>
      <c r="B145" s="77" t="s">
        <v>24</v>
      </c>
      <c r="C145" s="44" t="s">
        <v>277</v>
      </c>
      <c r="D145" s="45"/>
      <c r="E145" s="45"/>
      <c r="F145" s="47"/>
      <c r="G145" s="47">
        <f t="shared" si="4"/>
        <v>0</v>
      </c>
      <c r="H145" s="47"/>
      <c r="I145" s="47"/>
      <c r="J145" s="47"/>
      <c r="K145" s="56"/>
      <c r="L145" s="56"/>
    </row>
    <row r="146" spans="1:12" ht="15.75">
      <c r="A146" s="31">
        <v>1</v>
      </c>
      <c r="B146" s="77" t="s">
        <v>91</v>
      </c>
      <c r="C146" s="44"/>
      <c r="D146" s="45"/>
      <c r="E146" s="45"/>
      <c r="F146" s="47"/>
      <c r="G146" s="47">
        <f t="shared" si="4"/>
        <v>0</v>
      </c>
      <c r="H146" s="47"/>
      <c r="I146" s="47"/>
      <c r="J146" s="47"/>
      <c r="K146" s="56"/>
      <c r="L146" s="56"/>
    </row>
    <row r="147" spans="1:12" ht="31.5">
      <c r="A147" s="45" t="s">
        <v>76</v>
      </c>
      <c r="B147" s="75" t="s">
        <v>135</v>
      </c>
      <c r="C147" s="44"/>
      <c r="D147" s="45">
        <v>1</v>
      </c>
      <c r="E147" s="45">
        <v>2</v>
      </c>
      <c r="F147" s="47">
        <v>108000</v>
      </c>
      <c r="G147" s="47">
        <f t="shared" si="4"/>
        <v>88000</v>
      </c>
      <c r="H147" s="47">
        <v>68000</v>
      </c>
      <c r="I147" s="47">
        <v>79000</v>
      </c>
      <c r="J147" s="47">
        <v>87000</v>
      </c>
      <c r="K147" s="56">
        <f>G147/I147</f>
        <v>1.1139240506329113</v>
      </c>
      <c r="L147" s="56">
        <f>J147/I147</f>
        <v>1.1012658227848102</v>
      </c>
    </row>
    <row r="148" spans="1:12" ht="15.75">
      <c r="A148" s="31">
        <v>2</v>
      </c>
      <c r="B148" s="77" t="s">
        <v>92</v>
      </c>
      <c r="C148" s="44"/>
      <c r="D148" s="45"/>
      <c r="E148" s="45"/>
      <c r="F148" s="47"/>
      <c r="G148" s="47">
        <f t="shared" si="4"/>
        <v>0</v>
      </c>
      <c r="H148" s="47"/>
      <c r="I148" s="47"/>
      <c r="J148" s="47"/>
      <c r="K148" s="56"/>
      <c r="L148" s="56"/>
    </row>
    <row r="149" spans="1:14" ht="31.5">
      <c r="A149" s="45" t="s">
        <v>76</v>
      </c>
      <c r="B149" s="75" t="s">
        <v>134</v>
      </c>
      <c r="C149" s="44"/>
      <c r="D149" s="45">
        <v>1</v>
      </c>
      <c r="E149" s="45">
        <v>2</v>
      </c>
      <c r="F149" s="47">
        <v>112000</v>
      </c>
      <c r="G149" s="47">
        <f t="shared" si="4"/>
        <v>99000</v>
      </c>
      <c r="H149" s="47">
        <v>86000</v>
      </c>
      <c r="I149" s="47">
        <v>97000</v>
      </c>
      <c r="J149" s="47">
        <v>100000</v>
      </c>
      <c r="K149" s="56">
        <f>G149/I149</f>
        <v>1.0206185567010309</v>
      </c>
      <c r="L149" s="56">
        <f>J149/I149</f>
        <v>1.0309278350515463</v>
      </c>
      <c r="N149" s="26" t="s">
        <v>291</v>
      </c>
    </row>
    <row r="150" spans="1:12" ht="15.75">
      <c r="A150" s="31">
        <v>3</v>
      </c>
      <c r="B150" s="77" t="s">
        <v>93</v>
      </c>
      <c r="C150" s="44"/>
      <c r="D150" s="45"/>
      <c r="E150" s="45"/>
      <c r="F150" s="47"/>
      <c r="G150" s="47">
        <f t="shared" si="4"/>
        <v>0</v>
      </c>
      <c r="H150" s="47"/>
      <c r="I150" s="47"/>
      <c r="J150" s="47"/>
      <c r="K150" s="56"/>
      <c r="L150" s="56"/>
    </row>
    <row r="151" spans="1:14" ht="31.5">
      <c r="A151" s="45" t="s">
        <v>45</v>
      </c>
      <c r="B151" s="75" t="s">
        <v>136</v>
      </c>
      <c r="C151" s="44"/>
      <c r="D151" s="45">
        <v>1</v>
      </c>
      <c r="E151" s="45">
        <v>2</v>
      </c>
      <c r="F151" s="47">
        <v>131000</v>
      </c>
      <c r="G151" s="47">
        <f t="shared" si="4"/>
        <v>101000</v>
      </c>
      <c r="H151" s="47">
        <v>71000</v>
      </c>
      <c r="I151" s="47">
        <v>68000</v>
      </c>
      <c r="J151" s="47">
        <v>100000</v>
      </c>
      <c r="K151" s="56">
        <f>G151/I151</f>
        <v>1.4852941176470589</v>
      </c>
      <c r="L151" s="56">
        <f>J151/I151</f>
        <v>1.4705882352941178</v>
      </c>
      <c r="N151" s="26" t="s">
        <v>292</v>
      </c>
    </row>
    <row r="152" spans="1:12" ht="31.5">
      <c r="A152" s="45" t="s">
        <v>46</v>
      </c>
      <c r="B152" s="75" t="s">
        <v>232</v>
      </c>
      <c r="C152" s="44"/>
      <c r="D152" s="45">
        <v>1</v>
      </c>
      <c r="E152" s="45"/>
      <c r="F152" s="47"/>
      <c r="G152" s="47">
        <f t="shared" si="4"/>
        <v>0</v>
      </c>
      <c r="H152" s="47"/>
      <c r="I152" s="47">
        <v>68000</v>
      </c>
      <c r="J152" s="47">
        <v>100000</v>
      </c>
      <c r="K152" s="56">
        <f>G152/I152</f>
        <v>0</v>
      </c>
      <c r="L152" s="56">
        <f>J152/I152</f>
        <v>1.4705882352941178</v>
      </c>
    </row>
    <row r="153" spans="1:12" ht="31.5">
      <c r="A153" s="45" t="s">
        <v>47</v>
      </c>
      <c r="B153" s="75" t="s">
        <v>94</v>
      </c>
      <c r="C153" s="44"/>
      <c r="D153" s="45">
        <v>2</v>
      </c>
      <c r="E153" s="45"/>
      <c r="F153" s="47"/>
      <c r="G153" s="47">
        <f t="shared" si="4"/>
        <v>0</v>
      </c>
      <c r="H153" s="47"/>
      <c r="I153" s="47">
        <v>68000</v>
      </c>
      <c r="J153" s="47">
        <v>73000</v>
      </c>
      <c r="K153" s="56">
        <f>G153/I153</f>
        <v>0</v>
      </c>
      <c r="L153" s="56">
        <f>J153/I153</f>
        <v>1.0735294117647058</v>
      </c>
    </row>
    <row r="154" spans="1:12" ht="31.5">
      <c r="A154" s="45" t="s">
        <v>48</v>
      </c>
      <c r="B154" s="75" t="s">
        <v>95</v>
      </c>
      <c r="C154" s="44"/>
      <c r="D154" s="45">
        <v>2</v>
      </c>
      <c r="E154" s="45">
        <v>2</v>
      </c>
      <c r="F154" s="47">
        <v>98000</v>
      </c>
      <c r="G154" s="47">
        <f t="shared" si="4"/>
        <v>76000</v>
      </c>
      <c r="H154" s="47">
        <v>54000</v>
      </c>
      <c r="I154" s="47">
        <v>68000</v>
      </c>
      <c r="J154" s="47">
        <v>73000</v>
      </c>
      <c r="K154" s="56">
        <f>G154/I154</f>
        <v>1.1176470588235294</v>
      </c>
      <c r="L154" s="56">
        <f>J154/I154</f>
        <v>1.0735294117647058</v>
      </c>
    </row>
    <row r="155" spans="1:12" ht="31.5">
      <c r="A155" s="45" t="s">
        <v>49</v>
      </c>
      <c r="B155" s="75" t="s">
        <v>96</v>
      </c>
      <c r="C155" s="44"/>
      <c r="D155" s="45">
        <v>3</v>
      </c>
      <c r="E155" s="45"/>
      <c r="F155" s="47"/>
      <c r="G155" s="47">
        <f t="shared" si="4"/>
        <v>0</v>
      </c>
      <c r="H155" s="47"/>
      <c r="I155" s="47"/>
      <c r="J155" s="47">
        <v>69000</v>
      </c>
      <c r="K155" s="56"/>
      <c r="L155" s="56"/>
    </row>
    <row r="156" spans="1:12" ht="31.5">
      <c r="A156" s="45" t="s">
        <v>50</v>
      </c>
      <c r="B156" s="75" t="s">
        <v>142</v>
      </c>
      <c r="C156" s="44"/>
      <c r="D156" s="45">
        <v>3</v>
      </c>
      <c r="E156" s="45">
        <v>2</v>
      </c>
      <c r="F156" s="47">
        <v>79000</v>
      </c>
      <c r="G156" s="47">
        <f t="shared" si="4"/>
        <v>68500</v>
      </c>
      <c r="H156" s="47">
        <v>58000</v>
      </c>
      <c r="I156" s="47"/>
      <c r="J156" s="47">
        <v>69000</v>
      </c>
      <c r="K156" s="56"/>
      <c r="L156" s="56"/>
    </row>
    <row r="157" spans="1:12" ht="15.75">
      <c r="A157" s="45" t="s">
        <v>51</v>
      </c>
      <c r="B157" s="75" t="s">
        <v>143</v>
      </c>
      <c r="C157" s="44"/>
      <c r="D157" s="45">
        <v>3</v>
      </c>
      <c r="E157" s="45"/>
      <c r="F157" s="47"/>
      <c r="G157" s="47">
        <f t="shared" si="4"/>
        <v>0</v>
      </c>
      <c r="H157" s="47"/>
      <c r="I157" s="47"/>
      <c r="J157" s="47">
        <v>69000</v>
      </c>
      <c r="K157" s="56"/>
      <c r="L157" s="56"/>
    </row>
    <row r="158" spans="1:12" ht="31.5">
      <c r="A158" s="45" t="s">
        <v>52</v>
      </c>
      <c r="B158" s="75" t="s">
        <v>233</v>
      </c>
      <c r="C158" s="44"/>
      <c r="D158" s="45">
        <v>3</v>
      </c>
      <c r="E158" s="45"/>
      <c r="F158" s="47"/>
      <c r="G158" s="47">
        <f t="shared" si="4"/>
        <v>0</v>
      </c>
      <c r="H158" s="47"/>
      <c r="I158" s="47"/>
      <c r="J158" s="47">
        <v>69000</v>
      </c>
      <c r="K158" s="56"/>
      <c r="L158" s="56"/>
    </row>
    <row r="159" spans="1:12" ht="31.5">
      <c r="A159" s="31">
        <v>4</v>
      </c>
      <c r="B159" s="77" t="s">
        <v>137</v>
      </c>
      <c r="C159" s="44"/>
      <c r="D159" s="45"/>
      <c r="E159" s="45"/>
      <c r="F159" s="47"/>
      <c r="G159" s="47"/>
      <c r="H159" s="47"/>
      <c r="I159" s="47">
        <v>57600</v>
      </c>
      <c r="J159" s="47">
        <v>58000</v>
      </c>
      <c r="K159" s="56"/>
      <c r="L159" s="56"/>
    </row>
    <row r="160" spans="1:12" ht="15.75">
      <c r="A160" s="31" t="s">
        <v>227</v>
      </c>
      <c r="B160" s="77" t="s">
        <v>23</v>
      </c>
      <c r="C160" s="44" t="s">
        <v>277</v>
      </c>
      <c r="D160" s="45"/>
      <c r="E160" s="45"/>
      <c r="F160" s="47"/>
      <c r="G160" s="47">
        <f t="shared" si="4"/>
        <v>0</v>
      </c>
      <c r="H160" s="47"/>
      <c r="I160" s="47"/>
      <c r="J160" s="47"/>
      <c r="K160" s="56"/>
      <c r="L160" s="56"/>
    </row>
    <row r="161" spans="1:12" ht="15.75">
      <c r="A161" s="31">
        <v>1</v>
      </c>
      <c r="B161" s="77" t="s">
        <v>97</v>
      </c>
      <c r="C161" s="44"/>
      <c r="D161" s="45"/>
      <c r="E161" s="45"/>
      <c r="F161" s="47"/>
      <c r="G161" s="47">
        <f t="shared" si="4"/>
        <v>0</v>
      </c>
      <c r="H161" s="47"/>
      <c r="I161" s="47"/>
      <c r="J161" s="47"/>
      <c r="K161" s="56"/>
      <c r="L161" s="56"/>
    </row>
    <row r="162" spans="1:12" ht="31.5">
      <c r="A162" s="45" t="s">
        <v>28</v>
      </c>
      <c r="B162" s="75" t="s">
        <v>133</v>
      </c>
      <c r="C162" s="44"/>
      <c r="D162" s="45">
        <v>3</v>
      </c>
      <c r="E162" s="45"/>
      <c r="F162" s="47"/>
      <c r="G162" s="47">
        <f t="shared" si="4"/>
        <v>0</v>
      </c>
      <c r="H162" s="47"/>
      <c r="I162" s="47">
        <v>79000</v>
      </c>
      <c r="J162" s="47">
        <v>81000</v>
      </c>
      <c r="K162" s="56">
        <f>G162/I162</f>
        <v>0</v>
      </c>
      <c r="L162" s="56">
        <f>J162/I162</f>
        <v>1.0253164556962024</v>
      </c>
    </row>
    <row r="163" spans="1:12" ht="31.5">
      <c r="A163" s="45" t="s">
        <v>29</v>
      </c>
      <c r="B163" s="75" t="s">
        <v>145</v>
      </c>
      <c r="C163" s="44"/>
      <c r="D163" s="45">
        <v>1</v>
      </c>
      <c r="E163" s="45">
        <v>2</v>
      </c>
      <c r="F163" s="47">
        <v>147000</v>
      </c>
      <c r="G163" s="47">
        <f t="shared" si="4"/>
        <v>107500</v>
      </c>
      <c r="H163" s="47">
        <v>68000</v>
      </c>
      <c r="I163" s="47">
        <v>103000</v>
      </c>
      <c r="J163" s="47">
        <v>105000</v>
      </c>
      <c r="K163" s="56">
        <f>G163/I163</f>
        <v>1.0436893203883495</v>
      </c>
      <c r="L163" s="56">
        <f>J163/I163</f>
        <v>1.0194174757281553</v>
      </c>
    </row>
    <row r="164" spans="1:12" ht="31.5">
      <c r="A164" s="45" t="s">
        <v>30</v>
      </c>
      <c r="B164" s="75" t="s">
        <v>146</v>
      </c>
      <c r="C164" s="44"/>
      <c r="D164" s="45">
        <v>2</v>
      </c>
      <c r="E164" s="45">
        <v>2</v>
      </c>
      <c r="F164" s="47">
        <v>114000</v>
      </c>
      <c r="G164" s="47">
        <f t="shared" si="4"/>
        <v>88500</v>
      </c>
      <c r="H164" s="47">
        <v>63000</v>
      </c>
      <c r="I164" s="47">
        <v>85000</v>
      </c>
      <c r="J164" s="47">
        <v>87000</v>
      </c>
      <c r="K164" s="56">
        <f>G164/I164</f>
        <v>1.0411764705882354</v>
      </c>
      <c r="L164" s="56">
        <f>J164/I164</f>
        <v>1.0235294117647058</v>
      </c>
    </row>
    <row r="165" spans="1:12" ht="31.5">
      <c r="A165" s="45" t="s">
        <v>31</v>
      </c>
      <c r="B165" s="75" t="s">
        <v>144</v>
      </c>
      <c r="C165" s="44"/>
      <c r="D165" s="45">
        <v>4</v>
      </c>
      <c r="E165" s="45"/>
      <c r="F165" s="47"/>
      <c r="G165" s="47">
        <f t="shared" si="4"/>
        <v>0</v>
      </c>
      <c r="H165" s="47"/>
      <c r="I165" s="47">
        <v>68000</v>
      </c>
      <c r="J165" s="47">
        <v>70000</v>
      </c>
      <c r="K165" s="56">
        <f>G165/I165</f>
        <v>0</v>
      </c>
      <c r="L165" s="56">
        <f>J165/I165</f>
        <v>1.0294117647058822</v>
      </c>
    </row>
    <row r="166" spans="1:12" ht="15.75">
      <c r="A166" s="31">
        <v>2</v>
      </c>
      <c r="B166" s="77" t="s">
        <v>57</v>
      </c>
      <c r="C166" s="44"/>
      <c r="D166" s="45"/>
      <c r="E166" s="45"/>
      <c r="F166" s="47"/>
      <c r="G166" s="47">
        <f t="shared" si="4"/>
        <v>0</v>
      </c>
      <c r="H166" s="47"/>
      <c r="I166" s="47"/>
      <c r="J166" s="47"/>
      <c r="K166" s="56"/>
      <c r="L166" s="56"/>
    </row>
    <row r="167" spans="1:12" ht="31.5">
      <c r="A167" s="45" t="s">
        <v>76</v>
      </c>
      <c r="B167" s="75" t="s">
        <v>147</v>
      </c>
      <c r="C167" s="44"/>
      <c r="D167" s="45">
        <v>1</v>
      </c>
      <c r="E167" s="45">
        <v>2</v>
      </c>
      <c r="F167" s="47">
        <v>97000</v>
      </c>
      <c r="G167" s="47">
        <f>(F167+H167)/2</f>
        <v>77000</v>
      </c>
      <c r="H167" s="47">
        <v>57000</v>
      </c>
      <c r="I167" s="47">
        <v>68000</v>
      </c>
      <c r="J167" s="47">
        <v>70000</v>
      </c>
      <c r="K167" s="56">
        <f aca="true" t="shared" si="5" ref="K167:K196">G167/I167</f>
        <v>1.1323529411764706</v>
      </c>
      <c r="L167" s="56">
        <f>J167/I167</f>
        <v>1.0294117647058822</v>
      </c>
    </row>
    <row r="168" spans="1:12" ht="31.5">
      <c r="A168" s="45" t="s">
        <v>76</v>
      </c>
      <c r="B168" s="75" t="s">
        <v>149</v>
      </c>
      <c r="C168" s="44"/>
      <c r="D168" s="45"/>
      <c r="E168" s="45"/>
      <c r="F168" s="47"/>
      <c r="G168" s="47"/>
      <c r="H168" s="47"/>
      <c r="I168" s="47"/>
      <c r="J168" s="47">
        <v>70000</v>
      </c>
      <c r="K168" s="56"/>
      <c r="L168" s="56"/>
    </row>
    <row r="169" spans="1:13" s="81" customFormat="1" ht="15.75">
      <c r="A169" s="31">
        <v>3</v>
      </c>
      <c r="B169" s="77" t="s">
        <v>148</v>
      </c>
      <c r="C169" s="60"/>
      <c r="D169" s="31"/>
      <c r="E169" s="31"/>
      <c r="F169" s="21"/>
      <c r="G169" s="21"/>
      <c r="H169" s="21"/>
      <c r="I169" s="21"/>
      <c r="J169" s="21"/>
      <c r="K169" s="74"/>
      <c r="L169" s="74"/>
      <c r="M169" s="80"/>
    </row>
    <row r="170" spans="1:12" ht="15.75">
      <c r="A170" s="45" t="s">
        <v>76</v>
      </c>
      <c r="B170" s="75" t="s">
        <v>150</v>
      </c>
      <c r="C170" s="44"/>
      <c r="D170" s="45"/>
      <c r="E170" s="45"/>
      <c r="F170" s="47"/>
      <c r="G170" s="47"/>
      <c r="H170" s="47"/>
      <c r="I170" s="47"/>
      <c r="J170" s="47">
        <v>70000</v>
      </c>
      <c r="K170" s="56"/>
      <c r="L170" s="56"/>
    </row>
    <row r="171" spans="1:12" ht="15.75">
      <c r="A171" s="31">
        <v>4</v>
      </c>
      <c r="B171" s="77" t="s">
        <v>56</v>
      </c>
      <c r="C171" s="44"/>
      <c r="D171" s="45"/>
      <c r="E171" s="45"/>
      <c r="F171" s="47"/>
      <c r="G171" s="47">
        <f>(F171+H171)/2</f>
        <v>0</v>
      </c>
      <c r="H171" s="47"/>
      <c r="I171" s="47"/>
      <c r="J171" s="47"/>
      <c r="K171" s="56"/>
      <c r="L171" s="56"/>
    </row>
    <row r="172" spans="1:12" ht="15.75">
      <c r="A172" s="45" t="s">
        <v>45</v>
      </c>
      <c r="B172" s="75" t="s">
        <v>152</v>
      </c>
      <c r="C172" s="44"/>
      <c r="D172" s="45">
        <v>2</v>
      </c>
      <c r="E172" s="45"/>
      <c r="F172" s="47"/>
      <c r="G172" s="47">
        <f>(F172+H172)/2</f>
        <v>0</v>
      </c>
      <c r="H172" s="47"/>
      <c r="I172" s="47">
        <v>68000</v>
      </c>
      <c r="J172" s="47">
        <v>70000</v>
      </c>
      <c r="K172" s="56">
        <f t="shared" si="5"/>
        <v>0</v>
      </c>
      <c r="L172" s="56">
        <f>J172/I172</f>
        <v>1.0294117647058822</v>
      </c>
    </row>
    <row r="173" spans="1:12" ht="31.5">
      <c r="A173" s="45" t="s">
        <v>46</v>
      </c>
      <c r="B173" s="75" t="s">
        <v>98</v>
      </c>
      <c r="C173" s="44"/>
      <c r="D173" s="45">
        <v>1</v>
      </c>
      <c r="E173" s="45">
        <v>2</v>
      </c>
      <c r="F173" s="47">
        <v>121000</v>
      </c>
      <c r="G173" s="47">
        <f>(F173+H173)/2</f>
        <v>88500</v>
      </c>
      <c r="H173" s="47">
        <v>56000</v>
      </c>
      <c r="I173" s="47">
        <v>85000</v>
      </c>
      <c r="J173" s="47">
        <v>87000</v>
      </c>
      <c r="K173" s="56">
        <f t="shared" si="5"/>
        <v>1.0411764705882354</v>
      </c>
      <c r="L173" s="56">
        <f>J173/I173</f>
        <v>1.0235294117647058</v>
      </c>
    </row>
    <row r="174" spans="1:12" ht="15.75">
      <c r="A174" s="45" t="s">
        <v>76</v>
      </c>
      <c r="B174" s="75" t="s">
        <v>151</v>
      </c>
      <c r="C174" s="44"/>
      <c r="D174" s="45"/>
      <c r="E174" s="45"/>
      <c r="F174" s="47"/>
      <c r="G174" s="47"/>
      <c r="H174" s="47"/>
      <c r="I174" s="47"/>
      <c r="J174" s="47">
        <v>70000</v>
      </c>
      <c r="K174" s="56"/>
      <c r="L174" s="56"/>
    </row>
    <row r="175" spans="1:12" ht="15.75">
      <c r="A175" s="31">
        <v>5</v>
      </c>
      <c r="B175" s="77" t="s">
        <v>99</v>
      </c>
      <c r="C175" s="44"/>
      <c r="D175" s="45"/>
      <c r="E175" s="45"/>
      <c r="F175" s="47"/>
      <c r="G175" s="47">
        <f aca="true" t="shared" si="6" ref="G175:G196">(F175+H175)/2</f>
        <v>0</v>
      </c>
      <c r="H175" s="47"/>
      <c r="I175" s="47"/>
      <c r="J175" s="47"/>
      <c r="K175" s="56"/>
      <c r="L175" s="56"/>
    </row>
    <row r="176" spans="1:12" ht="31.5">
      <c r="A176" s="45" t="s">
        <v>41</v>
      </c>
      <c r="B176" s="75" t="s">
        <v>58</v>
      </c>
      <c r="C176" s="44"/>
      <c r="D176" s="45">
        <v>1</v>
      </c>
      <c r="E176" s="45">
        <v>2</v>
      </c>
      <c r="F176" s="47">
        <v>135000</v>
      </c>
      <c r="G176" s="47">
        <f t="shared" si="6"/>
        <v>107500</v>
      </c>
      <c r="H176" s="47">
        <v>80000</v>
      </c>
      <c r="I176" s="47">
        <v>103000</v>
      </c>
      <c r="J176" s="47">
        <v>107000</v>
      </c>
      <c r="K176" s="56">
        <f t="shared" si="5"/>
        <v>1.0436893203883495</v>
      </c>
      <c r="L176" s="56">
        <f>J176/I176</f>
        <v>1.0388349514563107</v>
      </c>
    </row>
    <row r="177" spans="1:12" ht="31.5">
      <c r="A177" s="45" t="s">
        <v>42</v>
      </c>
      <c r="B177" s="75" t="s">
        <v>153</v>
      </c>
      <c r="C177" s="44"/>
      <c r="D177" s="45">
        <v>2</v>
      </c>
      <c r="E177" s="45"/>
      <c r="F177" s="47"/>
      <c r="G177" s="47">
        <f t="shared" si="6"/>
        <v>0</v>
      </c>
      <c r="H177" s="47"/>
      <c r="I177" s="47">
        <v>72000</v>
      </c>
      <c r="J177" s="47">
        <v>75000</v>
      </c>
      <c r="K177" s="56">
        <f t="shared" si="5"/>
        <v>0</v>
      </c>
      <c r="L177" s="56">
        <f>J177/I177</f>
        <v>1.0416666666666667</v>
      </c>
    </row>
    <row r="178" spans="1:12" ht="31.5">
      <c r="A178" s="31">
        <v>6</v>
      </c>
      <c r="B178" s="77" t="s">
        <v>234</v>
      </c>
      <c r="C178" s="44"/>
      <c r="D178" s="45"/>
      <c r="E178" s="45"/>
      <c r="F178" s="47"/>
      <c r="G178" s="47">
        <f t="shared" si="6"/>
        <v>0</v>
      </c>
      <c r="H178" s="47"/>
      <c r="I178" s="47">
        <v>54000</v>
      </c>
      <c r="J178" s="47">
        <v>56000</v>
      </c>
      <c r="K178" s="56">
        <f t="shared" si="5"/>
        <v>0</v>
      </c>
      <c r="L178" s="56">
        <f>J178/I178</f>
        <v>1.037037037037037</v>
      </c>
    </row>
    <row r="179" spans="1:12" ht="15.75">
      <c r="A179" s="31" t="s">
        <v>228</v>
      </c>
      <c r="B179" s="77" t="s">
        <v>21</v>
      </c>
      <c r="C179" s="44" t="s">
        <v>277</v>
      </c>
      <c r="D179" s="45"/>
      <c r="E179" s="45"/>
      <c r="F179" s="47"/>
      <c r="G179" s="47">
        <f t="shared" si="6"/>
        <v>0</v>
      </c>
      <c r="H179" s="47"/>
      <c r="I179" s="47"/>
      <c r="J179" s="47"/>
      <c r="K179" s="56"/>
      <c r="L179" s="56"/>
    </row>
    <row r="180" spans="1:12" ht="15.75">
      <c r="A180" s="31">
        <v>1</v>
      </c>
      <c r="B180" s="77" t="s">
        <v>132</v>
      </c>
      <c r="C180" s="44"/>
      <c r="D180" s="45"/>
      <c r="E180" s="45"/>
      <c r="F180" s="47"/>
      <c r="G180" s="47">
        <f t="shared" si="6"/>
        <v>0</v>
      </c>
      <c r="H180" s="47"/>
      <c r="I180" s="47"/>
      <c r="J180" s="47"/>
      <c r="K180" s="56"/>
      <c r="L180" s="56"/>
    </row>
    <row r="181" spans="1:12" ht="31.5">
      <c r="A181" s="45" t="s">
        <v>28</v>
      </c>
      <c r="B181" s="75" t="s">
        <v>123</v>
      </c>
      <c r="C181" s="44"/>
      <c r="D181" s="45">
        <v>1</v>
      </c>
      <c r="E181" s="45"/>
      <c r="F181" s="47"/>
      <c r="G181" s="47">
        <f t="shared" si="6"/>
        <v>0</v>
      </c>
      <c r="H181" s="47"/>
      <c r="I181" s="47">
        <v>130000</v>
      </c>
      <c r="J181" s="47">
        <v>135000</v>
      </c>
      <c r="K181" s="56">
        <f t="shared" si="5"/>
        <v>0</v>
      </c>
      <c r="L181" s="56">
        <f>J181/I181</f>
        <v>1.0384615384615385</v>
      </c>
    </row>
    <row r="182" spans="1:12" ht="15.75">
      <c r="A182" s="45" t="s">
        <v>29</v>
      </c>
      <c r="B182" s="75" t="s">
        <v>124</v>
      </c>
      <c r="C182" s="44"/>
      <c r="D182" s="45">
        <v>2</v>
      </c>
      <c r="E182" s="45">
        <v>2</v>
      </c>
      <c r="F182" s="47">
        <v>125000</v>
      </c>
      <c r="G182" s="47">
        <f t="shared" si="6"/>
        <v>104500</v>
      </c>
      <c r="H182" s="47">
        <v>84000</v>
      </c>
      <c r="I182" s="47">
        <v>104000</v>
      </c>
      <c r="J182" s="47">
        <v>105000</v>
      </c>
      <c r="K182" s="56">
        <f t="shared" si="5"/>
        <v>1.0048076923076923</v>
      </c>
      <c r="L182" s="56">
        <f>J182/I182</f>
        <v>1.0096153846153846</v>
      </c>
    </row>
    <row r="183" spans="1:12" ht="31.5">
      <c r="A183" s="45" t="s">
        <v>30</v>
      </c>
      <c r="B183" s="75" t="s">
        <v>125</v>
      </c>
      <c r="C183" s="44"/>
      <c r="D183" s="45">
        <v>3</v>
      </c>
      <c r="E183" s="45">
        <v>2</v>
      </c>
      <c r="F183" s="47">
        <v>124000</v>
      </c>
      <c r="G183" s="47">
        <f t="shared" si="6"/>
        <v>91500</v>
      </c>
      <c r="H183" s="47">
        <v>59000</v>
      </c>
      <c r="I183" s="47">
        <v>83000</v>
      </c>
      <c r="J183" s="47">
        <v>90000</v>
      </c>
      <c r="K183" s="56">
        <f t="shared" si="5"/>
        <v>1.1024096385542168</v>
      </c>
      <c r="L183" s="56">
        <f>J183/I183</f>
        <v>1.0843373493975903</v>
      </c>
    </row>
    <row r="184" spans="1:12" ht="15.75">
      <c r="A184" s="31">
        <v>2</v>
      </c>
      <c r="B184" s="77" t="s">
        <v>131</v>
      </c>
      <c r="C184" s="44"/>
      <c r="D184" s="45"/>
      <c r="E184" s="45"/>
      <c r="F184" s="47"/>
      <c r="G184" s="47">
        <f t="shared" si="6"/>
        <v>0</v>
      </c>
      <c r="H184" s="47"/>
      <c r="I184" s="47"/>
      <c r="J184" s="47"/>
      <c r="K184" s="56"/>
      <c r="L184" s="56"/>
    </row>
    <row r="185" spans="1:12" ht="31.5">
      <c r="A185" s="45" t="s">
        <v>53</v>
      </c>
      <c r="B185" s="75" t="s">
        <v>126</v>
      </c>
      <c r="C185" s="44"/>
      <c r="D185" s="45">
        <v>2</v>
      </c>
      <c r="E185" s="45">
        <v>2</v>
      </c>
      <c r="F185" s="47">
        <v>131000</v>
      </c>
      <c r="G185" s="47">
        <f t="shared" si="6"/>
        <v>110000</v>
      </c>
      <c r="H185" s="47">
        <v>89000</v>
      </c>
      <c r="I185" s="47">
        <v>108000</v>
      </c>
      <c r="J185" s="47">
        <v>110000</v>
      </c>
      <c r="K185" s="56">
        <f t="shared" si="5"/>
        <v>1.0185185185185186</v>
      </c>
      <c r="L185" s="56">
        <f>J185/I185</f>
        <v>1.0185185185185186</v>
      </c>
    </row>
    <row r="186" spans="1:12" ht="31.5">
      <c r="A186" s="45" t="s">
        <v>54</v>
      </c>
      <c r="B186" s="75" t="s">
        <v>127</v>
      </c>
      <c r="C186" s="44"/>
      <c r="D186" s="45">
        <v>1</v>
      </c>
      <c r="E186" s="45">
        <v>2</v>
      </c>
      <c r="F186" s="47">
        <v>227000</v>
      </c>
      <c r="G186" s="47">
        <f t="shared" si="6"/>
        <v>181500</v>
      </c>
      <c r="H186" s="47">
        <v>136000</v>
      </c>
      <c r="I186" s="47">
        <v>180000</v>
      </c>
      <c r="J186" s="47">
        <v>180000</v>
      </c>
      <c r="K186" s="56">
        <f t="shared" si="5"/>
        <v>1.0083333333333333</v>
      </c>
      <c r="L186" s="56">
        <f>J186/I186</f>
        <v>1</v>
      </c>
    </row>
    <row r="187" spans="1:12" ht="31.5">
      <c r="A187" s="45" t="s">
        <v>55</v>
      </c>
      <c r="B187" s="75" t="s">
        <v>128</v>
      </c>
      <c r="C187" s="44"/>
      <c r="D187" s="45">
        <v>3</v>
      </c>
      <c r="E187" s="45">
        <v>2</v>
      </c>
      <c r="F187" s="47">
        <v>132000</v>
      </c>
      <c r="G187" s="47">
        <f t="shared" si="6"/>
        <v>105500</v>
      </c>
      <c r="H187" s="47">
        <v>79000</v>
      </c>
      <c r="I187" s="47">
        <v>100000</v>
      </c>
      <c r="J187" s="47">
        <v>105000</v>
      </c>
      <c r="K187" s="56">
        <f t="shared" si="5"/>
        <v>1.055</v>
      </c>
      <c r="L187" s="56">
        <f>J187/I187</f>
        <v>1.05</v>
      </c>
    </row>
    <row r="188" spans="1:12" ht="31.5">
      <c r="A188" s="31">
        <v>3</v>
      </c>
      <c r="B188" s="77" t="s">
        <v>130</v>
      </c>
      <c r="C188" s="44"/>
      <c r="D188" s="45"/>
      <c r="E188" s="45"/>
      <c r="F188" s="47"/>
      <c r="G188" s="47">
        <f t="shared" si="6"/>
        <v>0</v>
      </c>
      <c r="H188" s="47"/>
      <c r="I188" s="47"/>
      <c r="J188" s="47"/>
      <c r="K188" s="56"/>
      <c r="L188" s="56"/>
    </row>
    <row r="189" spans="1:12" ht="31.5">
      <c r="A189" s="45" t="s">
        <v>45</v>
      </c>
      <c r="B189" s="75" t="s">
        <v>129</v>
      </c>
      <c r="C189" s="44"/>
      <c r="D189" s="45">
        <v>2</v>
      </c>
      <c r="E189" s="45">
        <v>2</v>
      </c>
      <c r="F189" s="47">
        <v>147000</v>
      </c>
      <c r="G189" s="47">
        <f t="shared" si="6"/>
        <v>134000</v>
      </c>
      <c r="H189" s="47">
        <v>121000</v>
      </c>
      <c r="I189" s="47">
        <v>130000</v>
      </c>
      <c r="J189" s="47">
        <v>130000</v>
      </c>
      <c r="K189" s="56">
        <f t="shared" si="5"/>
        <v>1.0307692307692307</v>
      </c>
      <c r="L189" s="56">
        <f>J189/I189</f>
        <v>1</v>
      </c>
    </row>
    <row r="190" spans="1:12" ht="31.5">
      <c r="A190" s="45" t="s">
        <v>46</v>
      </c>
      <c r="B190" s="75" t="s">
        <v>100</v>
      </c>
      <c r="C190" s="44"/>
      <c r="D190" s="45">
        <v>3</v>
      </c>
      <c r="E190" s="45">
        <v>2</v>
      </c>
      <c r="F190" s="47">
        <v>132000</v>
      </c>
      <c r="G190" s="47">
        <f t="shared" si="6"/>
        <v>107500</v>
      </c>
      <c r="H190" s="47">
        <v>83000</v>
      </c>
      <c r="I190" s="47">
        <v>108000</v>
      </c>
      <c r="J190" s="47">
        <v>110000</v>
      </c>
      <c r="K190" s="56">
        <f t="shared" si="5"/>
        <v>0.9953703703703703</v>
      </c>
      <c r="L190" s="56">
        <f>J190/I190</f>
        <v>1.0185185185185186</v>
      </c>
    </row>
    <row r="191" spans="1:12" ht="31.5">
      <c r="A191" s="45" t="s">
        <v>47</v>
      </c>
      <c r="B191" s="75" t="s">
        <v>101</v>
      </c>
      <c r="C191" s="44"/>
      <c r="D191" s="45">
        <v>4</v>
      </c>
      <c r="E191" s="45"/>
      <c r="F191" s="47"/>
      <c r="G191" s="47">
        <f t="shared" si="6"/>
        <v>0</v>
      </c>
      <c r="H191" s="47"/>
      <c r="I191" s="47"/>
      <c r="J191" s="47">
        <v>105000</v>
      </c>
      <c r="K191" s="56"/>
      <c r="L191" s="56"/>
    </row>
    <row r="192" spans="1:12" ht="47.25">
      <c r="A192" s="45" t="s">
        <v>48</v>
      </c>
      <c r="B192" s="75" t="s">
        <v>102</v>
      </c>
      <c r="C192" s="44"/>
      <c r="D192" s="45">
        <v>1</v>
      </c>
      <c r="E192" s="45">
        <v>2</v>
      </c>
      <c r="F192" s="47">
        <v>196000</v>
      </c>
      <c r="G192" s="47">
        <f t="shared" si="6"/>
        <v>154000</v>
      </c>
      <c r="H192" s="47">
        <v>112000</v>
      </c>
      <c r="I192" s="47">
        <v>150000</v>
      </c>
      <c r="J192" s="47">
        <v>155000</v>
      </c>
      <c r="K192" s="56">
        <f t="shared" si="5"/>
        <v>1.0266666666666666</v>
      </c>
      <c r="L192" s="56">
        <f>J192/I192</f>
        <v>1.0333333333333334</v>
      </c>
    </row>
    <row r="193" spans="1:12" ht="31.5">
      <c r="A193" s="45" t="s">
        <v>49</v>
      </c>
      <c r="B193" s="75" t="s">
        <v>103</v>
      </c>
      <c r="C193" s="44"/>
      <c r="D193" s="45">
        <v>5</v>
      </c>
      <c r="E193" s="45">
        <v>2</v>
      </c>
      <c r="F193" s="47">
        <v>129000</v>
      </c>
      <c r="G193" s="47">
        <f t="shared" si="6"/>
        <v>99000</v>
      </c>
      <c r="H193" s="47">
        <v>69000</v>
      </c>
      <c r="I193" s="47"/>
      <c r="J193" s="47">
        <v>100000</v>
      </c>
      <c r="K193" s="56"/>
      <c r="L193" s="56"/>
    </row>
    <row r="194" spans="1:12" ht="15.75">
      <c r="A194" s="45" t="s">
        <v>50</v>
      </c>
      <c r="B194" s="75" t="s">
        <v>104</v>
      </c>
      <c r="C194" s="44"/>
      <c r="D194" s="45">
        <v>6</v>
      </c>
      <c r="E194" s="45"/>
      <c r="F194" s="47"/>
      <c r="G194" s="47">
        <f t="shared" si="6"/>
        <v>0</v>
      </c>
      <c r="H194" s="47"/>
      <c r="I194" s="47"/>
      <c r="J194" s="47">
        <v>85000</v>
      </c>
      <c r="K194" s="56"/>
      <c r="L194" s="56"/>
    </row>
    <row r="195" spans="1:13" s="84" customFormat="1" ht="31.5">
      <c r="A195" s="45" t="s">
        <v>51</v>
      </c>
      <c r="B195" s="75" t="s">
        <v>105</v>
      </c>
      <c r="C195" s="82"/>
      <c r="D195" s="45">
        <v>7</v>
      </c>
      <c r="E195" s="45">
        <v>2</v>
      </c>
      <c r="F195" s="47">
        <v>108000</v>
      </c>
      <c r="G195" s="47">
        <f t="shared" si="6"/>
        <v>82500</v>
      </c>
      <c r="H195" s="47">
        <v>57000</v>
      </c>
      <c r="I195" s="78"/>
      <c r="J195" s="78">
        <v>80000</v>
      </c>
      <c r="K195" s="56"/>
      <c r="L195" s="56"/>
      <c r="M195" s="83"/>
    </row>
    <row r="196" spans="1:12" ht="31.5">
      <c r="A196" s="31">
        <v>4</v>
      </c>
      <c r="B196" s="77" t="s">
        <v>22</v>
      </c>
      <c r="C196" s="44"/>
      <c r="D196" s="45"/>
      <c r="E196" s="45"/>
      <c r="F196" s="47"/>
      <c r="G196" s="47">
        <f t="shared" si="6"/>
        <v>0</v>
      </c>
      <c r="H196" s="47"/>
      <c r="I196" s="47">
        <v>59000</v>
      </c>
      <c r="J196" s="47">
        <v>61000</v>
      </c>
      <c r="K196" s="56">
        <f t="shared" si="5"/>
        <v>0</v>
      </c>
      <c r="L196" s="56">
        <f>J196/I196</f>
        <v>1.0338983050847457</v>
      </c>
    </row>
    <row r="198" spans="2:12" ht="18.75">
      <c r="B198" s="88" t="s">
        <v>296</v>
      </c>
      <c r="C198" s="89"/>
      <c r="D198" s="90"/>
      <c r="E198" s="89"/>
      <c r="F198" s="89"/>
      <c r="G198" s="91"/>
      <c r="H198" s="179" t="s">
        <v>297</v>
      </c>
      <c r="I198" s="179"/>
      <c r="J198" s="179"/>
      <c r="K198" s="179"/>
      <c r="L198" s="179"/>
    </row>
  </sheetData>
  <sheetProtection/>
  <mergeCells count="14">
    <mergeCell ref="J1:L1"/>
    <mergeCell ref="A7:A8"/>
    <mergeCell ref="B7:B8"/>
    <mergeCell ref="C7:C8"/>
    <mergeCell ref="D7:D8"/>
    <mergeCell ref="E7:H7"/>
    <mergeCell ref="I7:I8"/>
    <mergeCell ref="J7:J8"/>
    <mergeCell ref="K7:L7"/>
    <mergeCell ref="B3:L3"/>
    <mergeCell ref="H198:L198"/>
    <mergeCell ref="B4:L4"/>
    <mergeCell ref="A6:L6"/>
    <mergeCell ref="A5:L5"/>
  </mergeCells>
  <printOptions/>
  <pageMargins left="0.25" right="0.2" top="0.25" bottom="0.2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2019-12-19T03:31:42Z</cp:lastPrinted>
  <dcterms:created xsi:type="dcterms:W3CDTF">2018-06-07T01:22:31Z</dcterms:created>
  <dcterms:modified xsi:type="dcterms:W3CDTF">2019-12-19T03:32:49Z</dcterms:modified>
  <cp:category/>
  <cp:version/>
  <cp:contentType/>
  <cp:contentStatus/>
</cp:coreProperties>
</file>