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35" activeTab="2"/>
  </bookViews>
  <sheets>
    <sheet name="Đất ở đô thị" sheetId="1" r:id="rId1"/>
    <sheet name="Đất ở nông thôn" sheetId="2" r:id="rId2"/>
    <sheet name="sxkd" sheetId="3" r:id="rId3"/>
    <sheet name="Đất ở đô thị (2)" sheetId="4" state="hidden" r:id="rId4"/>
    <sheet name="Đất ở nông thôn (2)" sheetId="5" state="hidden" r:id="rId5"/>
    <sheet name="SXKD (2)" sheetId="6" state="hidden" r:id="rId6"/>
    <sheet name="datnongnghiep" sheetId="7" r:id="rId7"/>
  </sheets>
  <definedNames>
    <definedName name="_xlnm._FilterDatabase" localSheetId="3" hidden="1">'Đất ở đô thị (2)'!$A$6:$P$497</definedName>
    <definedName name="_xlnm._FilterDatabase" localSheetId="4" hidden="1">'Đất ở nông thôn (2)'!$A$6:$O$127</definedName>
    <definedName name="_xlnm.Print_Titles" localSheetId="0">'Đất ở đô thị'!$1:$4</definedName>
    <definedName name="_xlnm.Print_Titles" localSheetId="3">'Đất ở đô thị (2)'!$4:$5</definedName>
    <definedName name="_xlnm.Print_Titles" localSheetId="1">'Đất ở nông thôn'!$1:$4</definedName>
    <definedName name="_xlnm.Print_Titles" localSheetId="4">'Đất ở nông thôn (2)'!$4:$5</definedName>
  </definedNames>
  <calcPr fullCalcOnLoad="1"/>
</workbook>
</file>

<file path=xl/comments1.xml><?xml version="1.0" encoding="utf-8"?>
<comments xmlns="http://schemas.openxmlformats.org/spreadsheetml/2006/main">
  <authors>
    <author>Author</author>
  </authors>
  <commentList>
    <comment ref="A18" authorId="0">
      <text>
        <r>
          <rPr>
            <b/>
            <sz val="9"/>
            <rFont val="Tahoma"/>
            <family val="2"/>
          </rPr>
          <t>Author:</t>
        </r>
        <r>
          <rPr>
            <sz val="9"/>
            <rFont val="Tahoma"/>
            <family val="2"/>
          </rPr>
          <t xml:space="preserve">
MỤC 28 CHUYỂN LÊN</t>
        </r>
      </text>
    </comment>
    <comment ref="B20" authorId="0">
      <text>
        <r>
          <rPr>
            <b/>
            <sz val="9"/>
            <rFont val="Tahoma"/>
            <family val="2"/>
          </rPr>
          <t>Author:</t>
        </r>
        <r>
          <rPr>
            <sz val="9"/>
            <rFont val="Tahoma"/>
            <family val="2"/>
          </rPr>
          <t xml:space="preserve">
Giáp ra đoạn 6.3 của đường Lý Thường Kiệt</t>
        </r>
      </text>
    </comment>
    <comment ref="B22" authorId="0">
      <text>
        <r>
          <rPr>
            <b/>
            <sz val="9"/>
            <rFont val="Tahoma"/>
            <family val="2"/>
          </rPr>
          <t>Author:</t>
        </r>
        <r>
          <rPr>
            <sz val="9"/>
            <rFont val="Tahoma"/>
            <family val="2"/>
          </rPr>
          <t xml:space="preserve">
Giáp ranh xã Tam Hiệp - đề xuất cao hơn giá đất xã Tam Hiệp 10%</t>
        </r>
      </text>
    </comment>
  </commentList>
</comments>
</file>

<file path=xl/comments2.xml><?xml version="1.0" encoding="utf-8"?>
<comments xmlns="http://schemas.openxmlformats.org/spreadsheetml/2006/main">
  <authors>
    <author>Author</author>
  </authors>
  <commentList>
    <comment ref="B180" authorId="0">
      <text>
        <r>
          <rPr>
            <b/>
            <sz val="9"/>
            <rFont val="Tahoma"/>
            <family val="2"/>
          </rPr>
          <t>Author:</t>
        </r>
        <r>
          <rPr>
            <sz val="9"/>
            <rFont val="Tahoma"/>
            <family val="2"/>
          </rPr>
          <t xml:space="preserve">
Đã gộp thêm tuyến 18 tại QĐ 21 vào</t>
        </r>
      </text>
    </comment>
    <comment ref="B212" authorId="0">
      <text>
        <r>
          <rPr>
            <b/>
            <sz val="9"/>
            <rFont val="Tahoma"/>
            <family val="2"/>
          </rPr>
          <t>Author:</t>
        </r>
        <r>
          <rPr>
            <sz val="9"/>
            <rFont val="Tahoma"/>
            <family val="2"/>
          </rPr>
          <t xml:space="preserve">
Giáp TT Núi Thành</t>
        </r>
      </text>
    </comment>
    <comment ref="B277" authorId="0">
      <text>
        <r>
          <rPr>
            <b/>
            <sz val="9"/>
            <rFont val="Tahoma"/>
            <family val="2"/>
          </rPr>
          <t>Author:</t>
        </r>
        <r>
          <rPr>
            <sz val="9"/>
            <rFont val="Tahoma"/>
            <family val="2"/>
          </rPr>
          <t xml:space="preserve">
Ko có nhà, chỉ có 2,3 hộ dân</t>
        </r>
      </text>
    </comment>
    <comment ref="B278" authorId="0">
      <text>
        <r>
          <rPr>
            <b/>
            <sz val="9"/>
            <rFont val="Tahoma"/>
            <family val="2"/>
          </rPr>
          <t>Author:</t>
        </r>
        <r>
          <rPr>
            <sz val="9"/>
            <rFont val="Tahoma"/>
            <family val="2"/>
          </rPr>
          <t xml:space="preserve">
Dân cư đông đúc hơn</t>
        </r>
      </text>
    </comment>
    <comment ref="B283" authorId="0">
      <text>
        <r>
          <rPr>
            <b/>
            <sz val="9"/>
            <rFont val="Tahoma"/>
            <family val="2"/>
          </rPr>
          <t>Author:</t>
        </r>
        <r>
          <rPr>
            <sz val="9"/>
            <rFont val="Tahoma"/>
            <family val="2"/>
          </rPr>
          <t xml:space="preserve">
Đoạn UB xã</t>
        </r>
      </text>
    </comment>
    <comment ref="B290" authorId="0">
      <text>
        <r>
          <rPr>
            <b/>
            <sz val="9"/>
            <rFont val="Tahoma"/>
            <family val="2"/>
          </rPr>
          <t>Author:</t>
        </r>
        <r>
          <rPr>
            <sz val="9"/>
            <rFont val="Tahoma"/>
            <family val="2"/>
          </rPr>
          <t xml:space="preserve">
Mới đầu tư hệ thống điện chiếu sáng, hạ tầng tốt</t>
        </r>
      </text>
    </comment>
    <comment ref="B293" authorId="0">
      <text>
        <r>
          <rPr>
            <b/>
            <sz val="9"/>
            <rFont val="Tahoma"/>
            <family val="2"/>
          </rPr>
          <t>Author:</t>
        </r>
        <r>
          <rPr>
            <sz val="9"/>
            <rFont val="Tahoma"/>
            <family val="2"/>
          </rPr>
          <t xml:space="preserve">
Đường nhựa, </t>
        </r>
      </text>
    </comment>
    <comment ref="B295" authorId="0">
      <text>
        <r>
          <rPr>
            <b/>
            <sz val="9"/>
            <rFont val="Tahoma"/>
            <family val="2"/>
          </rPr>
          <t>Author:</t>
        </r>
        <r>
          <rPr>
            <sz val="9"/>
            <rFont val="Tahoma"/>
            <family val="2"/>
          </rPr>
          <t xml:space="preserve">
Có đầu tư điện chiếu sáng</t>
        </r>
      </text>
    </comment>
    <comment ref="B296" authorId="0">
      <text>
        <r>
          <rPr>
            <b/>
            <sz val="9"/>
            <rFont val="Tahoma"/>
            <family val="2"/>
          </rPr>
          <t>Author:</t>
        </r>
        <r>
          <rPr>
            <sz val="9"/>
            <rFont val="Tahoma"/>
            <family val="2"/>
          </rPr>
          <t xml:space="preserve">
Có đầu tư điện chiếu sáng</t>
        </r>
      </text>
    </comment>
    <comment ref="B297" authorId="0">
      <text>
        <r>
          <rPr>
            <b/>
            <sz val="9"/>
            <rFont val="Tahoma"/>
            <family val="2"/>
          </rPr>
          <t>Author:</t>
        </r>
        <r>
          <rPr>
            <sz val="9"/>
            <rFont val="Tahoma"/>
            <family val="2"/>
          </rPr>
          <t xml:space="preserve">
Mua bán chuyển nhượng có biến động tăng</t>
        </r>
      </text>
    </comment>
    <comment ref="B299" authorId="0">
      <text>
        <r>
          <rPr>
            <b/>
            <sz val="9"/>
            <rFont val="Tahoma"/>
            <family val="2"/>
          </rPr>
          <t>Author:</t>
        </r>
        <r>
          <rPr>
            <sz val="9"/>
            <rFont val="Tahoma"/>
            <family val="2"/>
          </rPr>
          <t xml:space="preserve">
Giáp xã Tam Mỹ Đông
</t>
        </r>
      </text>
    </comment>
    <comment ref="B313" authorId="0">
      <text>
        <r>
          <rPr>
            <b/>
            <sz val="9"/>
            <rFont val="Tahoma"/>
            <family val="2"/>
          </rPr>
          <t>Author:</t>
        </r>
        <r>
          <rPr>
            <sz val="9"/>
            <rFont val="Tahoma"/>
            <family val="2"/>
          </rPr>
          <t xml:space="preserve">
Đã nâng cấp mở rộng đường bê tông</t>
        </r>
      </text>
    </comment>
    <comment ref="B318" authorId="0">
      <text>
        <r>
          <rPr>
            <b/>
            <sz val="9"/>
            <rFont val="Tahoma"/>
            <family val="2"/>
          </rPr>
          <t>Author:</t>
        </r>
        <r>
          <rPr>
            <sz val="9"/>
            <rFont val="Tahoma"/>
            <family val="2"/>
          </rPr>
          <t xml:space="preserve">
Mua bán chuyển nhượng có biến động tăng</t>
        </r>
      </text>
    </comment>
    <comment ref="B361" authorId="0">
      <text>
        <r>
          <rPr>
            <b/>
            <sz val="9"/>
            <rFont val="Tahoma"/>
            <family val="2"/>
          </rPr>
          <t>Author:</t>
        </r>
        <r>
          <rPr>
            <sz val="9"/>
            <rFont val="Tahoma"/>
            <family val="2"/>
          </rPr>
          <t xml:space="preserve">
Đoạn UB xã mới</t>
        </r>
      </text>
    </comment>
    <comment ref="B369" authorId="0">
      <text>
        <r>
          <rPr>
            <b/>
            <sz val="9"/>
            <rFont val="Tahoma"/>
            <family val="2"/>
          </rPr>
          <t>Author:</t>
        </r>
        <r>
          <rPr>
            <sz val="9"/>
            <rFont val="Tahoma"/>
            <family val="2"/>
          </rPr>
          <t xml:space="preserve">
Dân cư sinh sống thưa thớt và ko thuận lợi KDBB bằng đoạn 6.1.</t>
        </r>
      </text>
    </comment>
    <comment ref="B420" authorId="0">
      <text>
        <r>
          <rPr>
            <b/>
            <sz val="9"/>
            <rFont val="Tahoma"/>
            <family val="2"/>
          </rPr>
          <t>Author:</t>
        </r>
        <r>
          <rPr>
            <sz val="9"/>
            <rFont val="Tahoma"/>
            <family val="2"/>
          </rPr>
          <t xml:space="preserve">
Đoạn UBND xã</t>
        </r>
      </text>
    </comment>
    <comment ref="B441" authorId="0">
      <text>
        <r>
          <rPr>
            <b/>
            <sz val="9"/>
            <rFont val="Tahoma"/>
            <family val="2"/>
          </rPr>
          <t>Author:</t>
        </r>
        <r>
          <rPr>
            <sz val="9"/>
            <rFont val="Tahoma"/>
            <family val="2"/>
          </rPr>
          <t xml:space="preserve">
tiếp giáp với đoạn UB xã</t>
        </r>
      </text>
    </comment>
    <comment ref="B443" authorId="0">
      <text>
        <r>
          <rPr>
            <b/>
            <sz val="9"/>
            <rFont val="Tahoma"/>
            <family val="2"/>
          </rPr>
          <t>Author:</t>
        </r>
        <r>
          <rPr>
            <sz val="9"/>
            <rFont val="Tahoma"/>
            <family val="2"/>
          </rPr>
          <t xml:space="preserve">
tiếp giáp với đoạn UB xã</t>
        </r>
      </text>
    </comment>
    <comment ref="B444" authorId="0">
      <text>
        <r>
          <rPr>
            <b/>
            <sz val="9"/>
            <rFont val="Tahoma"/>
            <family val="2"/>
          </rPr>
          <t>Author:</t>
        </r>
        <r>
          <rPr>
            <sz val="9"/>
            <rFont val="Tahoma"/>
            <family val="2"/>
          </rPr>
          <t xml:space="preserve">
tiếp giáp với đoạn UB xã</t>
        </r>
      </text>
    </comment>
    <comment ref="B478" authorId="0">
      <text>
        <r>
          <rPr>
            <b/>
            <sz val="9"/>
            <rFont val="Tahoma"/>
            <family val="2"/>
          </rPr>
          <t>Author:</t>
        </r>
        <r>
          <rPr>
            <sz val="9"/>
            <rFont val="Tahoma"/>
            <family val="2"/>
          </rPr>
          <t xml:space="preserve">
Gần bến phà</t>
        </r>
      </text>
    </comment>
    <comment ref="B509" authorId="0">
      <text>
        <r>
          <rPr>
            <b/>
            <sz val="9"/>
            <rFont val="Tahoma"/>
            <family val="2"/>
          </rPr>
          <t>Author:</t>
        </r>
        <r>
          <rPr>
            <sz val="9"/>
            <rFont val="Tahoma"/>
            <family val="2"/>
          </rPr>
          <t xml:space="preserve">
GIÁP TAM HÒA: Giáp sông </t>
        </r>
      </text>
    </comment>
    <comment ref="B524" authorId="0">
      <text>
        <r>
          <rPr>
            <b/>
            <sz val="9"/>
            <rFont val="Tahoma"/>
            <family val="2"/>
          </rPr>
          <t>Author:</t>
        </r>
        <r>
          <rPr>
            <sz val="9"/>
            <rFont val="Tahoma"/>
            <family val="2"/>
          </rPr>
          <t xml:space="preserve">
Đây là tuyến trung tâm xã, vị trí này tốc độ phát triển kinh tế xã hội tương đối cao so với các vị trí khác trên địa bàn xã, đề xuất bằng giá tuyến đầu tiên</t>
        </r>
      </text>
    </comment>
    <comment ref="B559" authorId="0">
      <text>
        <r>
          <rPr>
            <b/>
            <sz val="9"/>
            <rFont val="Tahoma"/>
            <family val="2"/>
          </rPr>
          <t>Administrator:gần UB xã</t>
        </r>
      </text>
    </comment>
    <comment ref="B591" authorId="0">
      <text>
        <r>
          <rPr>
            <b/>
            <sz val="9"/>
            <rFont val="Tahoma"/>
            <family val="2"/>
          </rPr>
          <t>Author:</t>
        </r>
        <r>
          <rPr>
            <sz val="9"/>
            <rFont val="Tahoma"/>
            <family val="2"/>
          </rPr>
          <t xml:space="preserve">
KDC GÒ CẦY</t>
        </r>
      </text>
    </comment>
    <comment ref="B599" authorId="0">
      <text>
        <r>
          <rPr>
            <b/>
            <sz val="9"/>
            <rFont val="Tahoma"/>
            <family val="2"/>
          </rPr>
          <t>Author:</t>
        </r>
        <r>
          <rPr>
            <sz val="9"/>
            <rFont val="Tahoma"/>
            <family val="2"/>
          </rPr>
          <t xml:space="preserve">
KDC CẦU HÀO</t>
        </r>
      </text>
    </comment>
    <comment ref="B600" authorId="0">
      <text>
        <r>
          <rPr>
            <b/>
            <sz val="9"/>
            <rFont val="Tahoma"/>
            <family val="2"/>
          </rPr>
          <t>Author:</t>
        </r>
        <r>
          <rPr>
            <sz val="9"/>
            <rFont val="Tahoma"/>
            <family val="2"/>
          </rPr>
          <t xml:space="preserve">
KDC ĐÔNG AN</t>
        </r>
      </text>
    </comment>
    <comment ref="B605" authorId="0">
      <text>
        <r>
          <rPr>
            <b/>
            <sz val="9"/>
            <rFont val="Tahoma"/>
            <family val="2"/>
          </rPr>
          <t>Author:</t>
        </r>
        <r>
          <rPr>
            <sz val="9"/>
            <rFont val="Tahoma"/>
            <family val="2"/>
          </rPr>
          <t xml:space="preserve">
KDC VƯỜN TRƯỜNG</t>
        </r>
      </text>
    </comment>
    <comment ref="B7" authorId="0">
      <text>
        <r>
          <rPr>
            <b/>
            <sz val="9"/>
            <rFont val="Tahoma"/>
            <family val="2"/>
          </rPr>
          <t>Author:</t>
        </r>
        <r>
          <rPr>
            <sz val="9"/>
            <rFont val="Tahoma"/>
            <family val="2"/>
          </rPr>
          <t xml:space="preserve">
Giáp ranh Tam Kỳ</t>
        </r>
      </text>
    </comment>
    <comment ref="B8" authorId="0">
      <text>
        <r>
          <rPr>
            <b/>
            <sz val="9"/>
            <rFont val="Tahoma"/>
            <family val="2"/>
          </rPr>
          <t>Author:</t>
        </r>
        <r>
          <rPr>
            <sz val="9"/>
            <rFont val="Tahoma"/>
            <family val="2"/>
          </rPr>
          <t xml:space="preserve">
UBND xã nằm đoạn này</t>
        </r>
      </text>
    </comment>
    <comment ref="B9" authorId="0">
      <text>
        <r>
          <rPr>
            <b/>
            <sz val="9"/>
            <rFont val="Tahoma"/>
            <family val="2"/>
          </rPr>
          <t>Author:</t>
        </r>
        <r>
          <rPr>
            <sz val="9"/>
            <rFont val="Tahoma"/>
            <family val="2"/>
          </rPr>
          <t xml:space="preserve">
Giáp ranh Tam Xuân 2</t>
        </r>
      </text>
    </comment>
    <comment ref="B15" authorId="0">
      <text>
        <r>
          <rPr>
            <b/>
            <sz val="9"/>
            <rFont val="Tahoma"/>
            <family val="2"/>
          </rPr>
          <t>Author:</t>
        </r>
        <r>
          <rPr>
            <sz val="9"/>
            <rFont val="Tahoma"/>
            <family val="2"/>
          </rPr>
          <t xml:space="preserve">
GIÁP TAM XUÂN 2</t>
        </r>
      </text>
    </comment>
    <comment ref="B25" authorId="0">
      <text>
        <r>
          <rPr>
            <b/>
            <sz val="9"/>
            <rFont val="Tahoma"/>
            <family val="2"/>
          </rPr>
          <t>Author:</t>
        </r>
        <r>
          <rPr>
            <sz val="9"/>
            <rFont val="Tahoma"/>
            <family val="2"/>
          </rPr>
          <t xml:space="preserve">
kiểm trai lại đường 104 mới hay cũ?</t>
        </r>
      </text>
    </comment>
    <comment ref="B38" authorId="0">
      <text>
        <r>
          <rPr>
            <b/>
            <sz val="9"/>
            <rFont val="Tahoma"/>
            <family val="2"/>
          </rPr>
          <t>Author:</t>
        </r>
        <r>
          <rPr>
            <sz val="9"/>
            <rFont val="Tahoma"/>
            <family val="2"/>
          </rPr>
          <t xml:space="preserve">
Đoạn UBND xã</t>
        </r>
      </text>
    </comment>
    <comment ref="B52" authorId="0">
      <text>
        <r>
          <rPr>
            <b/>
            <sz val="9"/>
            <rFont val="Tahoma"/>
            <family val="2"/>
          </rPr>
          <t>Author:</t>
        </r>
        <r>
          <rPr>
            <sz val="9"/>
            <rFont val="Tahoma"/>
            <family val="2"/>
          </rPr>
          <t xml:space="preserve">
Giáp Tam Xuân 1</t>
        </r>
      </text>
    </comment>
    <comment ref="B53" authorId="0">
      <text>
        <r>
          <rPr>
            <b/>
            <sz val="9"/>
            <rFont val="Tahoma"/>
            <family val="2"/>
          </rPr>
          <t>Author:</t>
        </r>
        <r>
          <rPr>
            <sz val="9"/>
            <rFont val="Tahoma"/>
            <family val="2"/>
          </rPr>
          <t xml:space="preserve">
giáp xã Tam Xuân 1 (mục 17) - khu vực này của Tam Xuân 2 là nghĩa địa</t>
        </r>
      </text>
    </comment>
    <comment ref="B93" authorId="0">
      <text>
        <r>
          <rPr>
            <b/>
            <sz val="9"/>
            <rFont val="Tahoma"/>
            <family val="2"/>
          </rPr>
          <t>Author:</t>
        </r>
        <r>
          <rPr>
            <sz val="9"/>
            <rFont val="Tahoma"/>
            <family val="2"/>
          </rPr>
          <t xml:space="preserve">
GIAP TAM ANH NAM </t>
        </r>
      </text>
    </comment>
  </commentList>
</comments>
</file>

<file path=xl/comments4.xml><?xml version="1.0" encoding="utf-8"?>
<comments xmlns="http://schemas.openxmlformats.org/spreadsheetml/2006/main">
  <authors>
    <author>Author</author>
  </authors>
  <commentList>
    <comment ref="A173" authorId="0">
      <text>
        <r>
          <rPr>
            <b/>
            <sz val="9"/>
            <rFont val="Tahoma"/>
            <family val="2"/>
          </rPr>
          <t xml:space="preserve">Author:
</t>
        </r>
      </text>
    </comment>
    <comment ref="F173" authorId="0">
      <text>
        <r>
          <rPr>
            <b/>
            <sz val="9"/>
            <rFont val="Tahoma"/>
            <family val="2"/>
          </rPr>
          <t xml:space="preserve">Author:
</t>
        </r>
      </text>
    </comment>
  </commentList>
</comments>
</file>

<file path=xl/sharedStrings.xml><?xml version="1.0" encoding="utf-8"?>
<sst xmlns="http://schemas.openxmlformats.org/spreadsheetml/2006/main" count="3390" uniqueCount="1787">
  <si>
    <t>2</t>
  </si>
  <si>
    <t>28 Tháng 3</t>
  </si>
  <si>
    <t>3</t>
  </si>
  <si>
    <t>4</t>
  </si>
  <si>
    <t>Âu Cơ</t>
  </si>
  <si>
    <t>5</t>
  </si>
  <si>
    <t>Bà Triệu</t>
  </si>
  <si>
    <t>6</t>
  </si>
  <si>
    <t>Bạch Đằng</t>
  </si>
  <si>
    <t>7</t>
  </si>
  <si>
    <t>Cao Bá Quát</t>
  </si>
  <si>
    <t>8</t>
  </si>
  <si>
    <t>Cao Thắng</t>
  </si>
  <si>
    <t>9</t>
  </si>
  <si>
    <t>Châu Thượng Văn</t>
  </si>
  <si>
    <t>10</t>
  </si>
  <si>
    <t>11</t>
  </si>
  <si>
    <t>Chế Lan Viên</t>
  </si>
  <si>
    <t>12</t>
  </si>
  <si>
    <t>Chu Văn An</t>
  </si>
  <si>
    <t>13</t>
  </si>
  <si>
    <t>14</t>
  </si>
  <si>
    <t>Điện Biên Phủ</t>
  </si>
  <si>
    <t>15</t>
  </si>
  <si>
    <t>Đinh Tiên Hoàng</t>
  </si>
  <si>
    <t>Đỗ Đăng Tuyển</t>
  </si>
  <si>
    <t>Đoàn Thị Điểm</t>
  </si>
  <si>
    <t>Duy Tân</t>
  </si>
  <si>
    <t>Hai Bà Trưng</t>
  </si>
  <si>
    <t>Hải Thượng Lãn Ông</t>
  </si>
  <si>
    <t>Hoàng Diệu</t>
  </si>
  <si>
    <t>Hoàng Hữu Nam</t>
  </si>
  <si>
    <t>Hoàng Văn Thụ</t>
  </si>
  <si>
    <t>Hùng Vương</t>
  </si>
  <si>
    <t>Huỳnh Lý</t>
  </si>
  <si>
    <t>Huỳnh Ngọc Huệ</t>
  </si>
  <si>
    <t>Huỳnh Thúc Kháng</t>
  </si>
  <si>
    <t>La Hối</t>
  </si>
  <si>
    <t>Lạc Long Quân</t>
  </si>
  <si>
    <t>Lê Đình Dương</t>
  </si>
  <si>
    <t>Lê Hồng Phong</t>
  </si>
  <si>
    <t>Lê Lợi</t>
  </si>
  <si>
    <t>Lê Quý Đôn</t>
  </si>
  <si>
    <t>Lê Thánh Tông</t>
  </si>
  <si>
    <t>Lê Văn Hiến</t>
  </si>
  <si>
    <t>Lê Văn Hưu</t>
  </si>
  <si>
    <t>Lưu Quý Kỳ</t>
  </si>
  <si>
    <t>Lưu Trọng Lư</t>
  </si>
  <si>
    <t xml:space="preserve">Lý Thường Kiệt </t>
  </si>
  <si>
    <t>Mạc Đỉnh Chi</t>
  </si>
  <si>
    <t>Mai An Tiêm</t>
  </si>
  <si>
    <t>Ngô Gia Tự</t>
  </si>
  <si>
    <t xml:space="preserve">Ngô Quyền </t>
  </si>
  <si>
    <t>Ngô Sĩ Liên</t>
  </si>
  <si>
    <t>Nguyễn Bỉnh Khiêm</t>
  </si>
  <si>
    <t>Nguyễn Chí Thanh</t>
  </si>
  <si>
    <t xml:space="preserve">Nguyễn Công Trứ </t>
  </si>
  <si>
    <t>Nguyễn Đình Chiểu</t>
  </si>
  <si>
    <t>Nguyễn Du</t>
  </si>
  <si>
    <t>Nguyễn Đức Cảnh</t>
  </si>
  <si>
    <t>Nguyễn Duy Hiệu</t>
  </si>
  <si>
    <t>Nguyễn Hiền</t>
  </si>
  <si>
    <t>Nguyễn Hoàng</t>
  </si>
  <si>
    <t>Nguyễn Huệ</t>
  </si>
  <si>
    <t xml:space="preserve">Nguyễn Phúc Chu </t>
  </si>
  <si>
    <t>Nguyễn Phúc Nguyên</t>
  </si>
  <si>
    <t>Nguyễn Phúc Tần</t>
  </si>
  <si>
    <t>Nguyễn Tất Thành</t>
  </si>
  <si>
    <t xml:space="preserve">Nguyễn Thái Học </t>
  </si>
  <si>
    <t>Nguyễn Thị Minh Khai</t>
  </si>
  <si>
    <t>Nguyễn Trãi</t>
  </si>
  <si>
    <t>Nguyễn Trường Tộ</t>
  </si>
  <si>
    <t>Nguyễn Tuân</t>
  </si>
  <si>
    <t xml:space="preserve">Nguyễn Văn Cừ </t>
  </si>
  <si>
    <t>Nguyễn Văn Trỗi</t>
  </si>
  <si>
    <t>Núi Thành</t>
  </si>
  <si>
    <t>Phạm Hồng Thái</t>
  </si>
  <si>
    <t>Phạm Ngọc Thạch</t>
  </si>
  <si>
    <t>Phạm Ngũ Lão</t>
  </si>
  <si>
    <t>Phạm Phán</t>
  </si>
  <si>
    <t xml:space="preserve">Phạm Văn Đồng </t>
  </si>
  <si>
    <t>Phan Bá Phiến</t>
  </si>
  <si>
    <t>Phan Bội Châu</t>
  </si>
  <si>
    <t>Phan Châu Trinh</t>
  </si>
  <si>
    <t>Phan Đăng Lưu</t>
  </si>
  <si>
    <t>Phan Đình Phùng</t>
  </si>
  <si>
    <t xml:space="preserve">Phan Ngọc Nhân </t>
  </si>
  <si>
    <t>Phan Thanh</t>
  </si>
  <si>
    <t>Phan Thành Tài</t>
  </si>
  <si>
    <t>Phan Tình</t>
  </si>
  <si>
    <t>Phù Đổng Thiên Vương</t>
  </si>
  <si>
    <t>Thái Phiên</t>
  </si>
  <si>
    <t>Thanh Hóa</t>
  </si>
  <si>
    <t>Tiểu La</t>
  </si>
  <si>
    <t>Tôn Đức Thắng</t>
  </si>
  <si>
    <t>Trần Cao Vân</t>
  </si>
  <si>
    <t>Trần Hưng Đạo</t>
  </si>
  <si>
    <t>Trần Nhân Tông</t>
  </si>
  <si>
    <t>Trần Nhật Duật</t>
  </si>
  <si>
    <t>Trần Phú</t>
  </si>
  <si>
    <t>Trần Quang Khải</t>
  </si>
  <si>
    <t>Trần Quốc Toản</t>
  </si>
  <si>
    <t>Trần Quý Cáp</t>
  </si>
  <si>
    <t>Trần Văn Dư</t>
  </si>
  <si>
    <t>Trường Chinh</t>
  </si>
  <si>
    <t>Trương Minh Hùng</t>
  </si>
  <si>
    <t>Trương Minh Lượng</t>
  </si>
  <si>
    <t xml:space="preserve">Tuệ Tĩnh </t>
  </si>
  <si>
    <t>Xô Viết Nghệ Tĩnh</t>
  </si>
  <si>
    <t>Xuân Diệu</t>
  </si>
  <si>
    <t>B</t>
  </si>
  <si>
    <t>1</t>
  </si>
  <si>
    <t>II</t>
  </si>
  <si>
    <t>III</t>
  </si>
  <si>
    <t>PHƯỜNG CỬA ĐẠI</t>
  </si>
  <si>
    <t>PHƯỜNG CẨM AN</t>
  </si>
  <si>
    <t>Đường ven sông Đế Võng</t>
  </si>
  <si>
    <t>PHƯỜNG THANH HÀ</t>
  </si>
  <si>
    <t>VI</t>
  </si>
  <si>
    <t>XÃ CẨM HÀ</t>
  </si>
  <si>
    <t>Các đường giao thông chính</t>
  </si>
  <si>
    <t>Đoạn từ tiếp giáp đường Nguyễn Chí Thanh đến ngã 3 mộ cụ Nguyễn Duy Hiệu</t>
  </si>
  <si>
    <t>Đoạn từ  ngã 3 mộ cụ Nguyễn Duy Hiệu đến giáp mương Ba Mồi</t>
  </si>
  <si>
    <t>Đường ĐX 39 (từ tiếp giáp đường ĐX34 kéo thẳng về phía Tây giáp đường ĐX31)</t>
  </si>
  <si>
    <t>Trục ngã ba vào NTND đến hết nhà ông Ngụy Diên</t>
  </si>
  <si>
    <t>Đường ĐX 29</t>
  </si>
  <si>
    <t>Đường ĐX 30</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</si>
  <si>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t>
  </si>
  <si>
    <t>Đường từ mương Ba Mồi đến giáp ranh giới xã Điện Dương</t>
  </si>
  <si>
    <t>Đường từ đường Hai Bà Trưng đến giáp ngã 3 mộ cụ Nguyễn Duy Hiệu</t>
  </si>
  <si>
    <t>Đường ĐX 32 (đoạn giáp ĐX 39 kéo về phía Bắc đến giáp đường từ Hai Bà Trưng đi ngã 3 mộ NDH)</t>
  </si>
  <si>
    <t>Các khu dân cư nằm trên trục đường có mặt cắt ngang rộng tối thiểu 4m</t>
  </si>
  <si>
    <t>Các khu dân cư nằm trên trục đường có mặt cắt ngang rộng từ 2,5m đến dưới 4m</t>
  </si>
  <si>
    <t>Các khu dân cư nằm trên trục đường có mặt cắt ngang rộng dưới 2,5m</t>
  </si>
  <si>
    <t xml:space="preserve">XÃ CẨM THANH </t>
  </si>
  <si>
    <t xml:space="preserve">Trục đường giao thông chính </t>
  </si>
  <si>
    <t xml:space="preserve">Đường Tống Văn Sương </t>
  </si>
  <si>
    <t>Đường ĐH 15</t>
  </si>
  <si>
    <t>Đường Huỳnh Thị Lựu</t>
  </si>
  <si>
    <t>Các tuyến đường ĐX</t>
  </si>
  <si>
    <t>Đường ĐX 24 (đê PAM)</t>
  </si>
  <si>
    <t>C</t>
  </si>
  <si>
    <t>XÃ CẨM KIM</t>
  </si>
  <si>
    <t>Đất khu dân cư nằm trên các trục đường giao thông</t>
  </si>
  <si>
    <t>Đường giao thông liên thôn từ thôn Phước Thắng đến thôn Đông Hà</t>
  </si>
  <si>
    <t>Đoạn từ bến đò vào trường Mẫu giáo bán công Cẩm Kim</t>
  </si>
  <si>
    <t>Đoạn từ đập Trung Châu vào đến trường Tiểu học Cẩm Kim</t>
  </si>
  <si>
    <t>Đoạn từ cây xăng Đông Hà đi Duy Vinh</t>
  </si>
  <si>
    <t>IV</t>
  </si>
  <si>
    <t>XÃ TÂN HIỆP (XÃ MIỀN NÚI)</t>
  </si>
  <si>
    <t>Các khu dân cư còn lại</t>
  </si>
  <si>
    <t>Đoạn 1 là đường Nguyễn Chí Thanh</t>
  </si>
  <si>
    <t>Trục đường ven biển thôn Bãi Làng từ Chợ Tân Hiệp đến khu dân cư Xóm Mới</t>
  </si>
  <si>
    <t xml:space="preserve">Đường còn lại </t>
  </si>
  <si>
    <t>TT</t>
  </si>
  <si>
    <t>Đoạn từ Lê Thánh Tông đến cầu Phước Trạch</t>
  </si>
  <si>
    <t>Đoạn từ đường Trần Hưng Đạo đến Lê Thánh Tông (ngã tư chợ Bà Lê)</t>
  </si>
  <si>
    <t>Từ cầu Phước Trạch đến giáp đường Âu Cơ</t>
  </si>
  <si>
    <t>Đường có mặt cắt ngang rộng tối thiểu 4m</t>
  </si>
  <si>
    <t xml:space="preserve">Đường có mặt cắt ngang rộng từ 2,5m đến dưới 4m </t>
  </si>
  <si>
    <t>Đoạn từ nhà ông Nguyễn Ngọc đến nhà ông Phạm Xuân Quý</t>
  </si>
  <si>
    <t>Đoạn từ nhà ông Nguyễn Vững đến nhà ông Phạm Giá</t>
  </si>
  <si>
    <t xml:space="preserve">Lý Thái Tổ </t>
  </si>
  <si>
    <t>Đoạn giáp đường Trần Hưng Đạo đến đường vào Xí nghiệp Lâm Nghiệp (cũ)</t>
  </si>
  <si>
    <t>Đoạn đường vào Xí nghiệp Lâm Nghiệp (cũ) đến giáp An Dương Vương</t>
  </si>
  <si>
    <t>Khu TĐC Làng Chài</t>
  </si>
  <si>
    <t>Khu TĐC Qudos</t>
  </si>
  <si>
    <t>Đoạn từ Hai Bà Trưng đến hết nhà số 200 (nhà ông Vũ Liễu - ngã 3 Ngô Gia Tự)</t>
  </si>
  <si>
    <t>Cửa Đại</t>
  </si>
  <si>
    <t xml:space="preserve">Trần Bình Trọng </t>
  </si>
  <si>
    <t xml:space="preserve">Huyền Trân Công Chúa </t>
  </si>
  <si>
    <t>Đoạn từ đường Hai Bà Trưng đến mương thủy lợi Hà Châu</t>
  </si>
  <si>
    <t>Đoạn từ mương thuỷ lợi Hà Châu đến ngã tư đường 28-3 (đường K1-K6).</t>
  </si>
  <si>
    <t>Đoạn từ ngã tư đường 28-3 đến giáp đường An Dương Vương</t>
  </si>
  <si>
    <t xml:space="preserve">Đường ĐH 34 từ đường Tôn Đức Thắng kéo thẳng về phía Bắc giáp đường ĐX39 </t>
  </si>
  <si>
    <t>Lương Như Bích</t>
  </si>
  <si>
    <t>Đất KDC nằm trên các trục đường giao thông còn lại</t>
  </si>
  <si>
    <t>Các KDC nằm trên trục đường có mặt cắt ngang rộng dưới 2,5m</t>
  </si>
  <si>
    <t>Khu tái định cư thôn Đông Vĩnh</t>
  </si>
  <si>
    <t>Đoạn từ đường Hùng Vương đến cầu Xã Tang</t>
  </si>
  <si>
    <t>Đoạn từ đường cầu Xã Tang đến cuối tuyến</t>
  </si>
  <si>
    <t xml:space="preserve">Đoạn từ đường Hai Bà Trưng đến giáp đường Nguyễn Đình Chiểu </t>
  </si>
  <si>
    <t>Đoạn từ đường Lê Hồng Phong đến giáp đường Hai Bà Trưng</t>
  </si>
  <si>
    <t>Đoạn từ đường Bà Triệu đến giáp đường Nguyễn Trường Tộ</t>
  </si>
  <si>
    <t>Đoạn từ đường Nguyễn Trường Tộ đến giáp đường Ngô Gia Tự</t>
  </si>
  <si>
    <t>Đoạn từ đường Lý Thường Kiệt đến giáp đường Tôn Đức Thắng</t>
  </si>
  <si>
    <t>Đoạn từ đường Tôn Đức Thắng đến giáp đường Lý Thái Tổ</t>
  </si>
  <si>
    <t>Công Nữ Ngọc Hoa</t>
  </si>
  <si>
    <t>Cao Hồng Lãnh</t>
  </si>
  <si>
    <t>Đào Duy Từ</t>
  </si>
  <si>
    <t>Thoại Ngọc Hầu</t>
  </si>
  <si>
    <t>Thích Quảng Đức</t>
  </si>
  <si>
    <t>Lê Đình Thám</t>
  </si>
  <si>
    <t>Đặng Văn Ngữ</t>
  </si>
  <si>
    <t>Tôn Thất Tùng</t>
  </si>
  <si>
    <t>Trần Trung Tri</t>
  </si>
  <si>
    <t>Nguyễn Khoa</t>
  </si>
  <si>
    <t>Nguyễn Trung Trực</t>
  </si>
  <si>
    <t>Lê Trung Đình</t>
  </si>
  <si>
    <t>PHƯỜNG CẨM CHÂU</t>
  </si>
  <si>
    <t>Đoạn từ đường Cửa Đại đến giáp cống Cầu Đỏ</t>
  </si>
  <si>
    <t>Khu đô thị Phước Trạch - Phước Hải (giai đoạn 1)</t>
  </si>
  <si>
    <t>Đường nhựa rộng 22,5m</t>
  </si>
  <si>
    <t>Đường nhựa rộng 13,5m</t>
  </si>
  <si>
    <t>Khu dân cư Phước Hải</t>
  </si>
  <si>
    <t xml:space="preserve">Đường nhựa rộng 13,5m </t>
  </si>
  <si>
    <t>Đoạn từ giáp phường Cửa Đại đến giáp khu quy hoạch TĐC Tân Thịnh - Tân Mỹ</t>
  </si>
  <si>
    <t>Đoạn từ cầu Quảng Trường đến hết đường trong khu dân cư khối Ngọc Thành - Tu Lễ</t>
  </si>
  <si>
    <t xml:space="preserve">Đoạn còn lại </t>
  </si>
  <si>
    <t>V</t>
  </si>
  <si>
    <t>PHƯỜNG TÂN AN</t>
  </si>
  <si>
    <t>PHƯỜNG MINH AN</t>
  </si>
  <si>
    <t>VII</t>
  </si>
  <si>
    <t>Đoạn từ giáp khu TĐC Làng Chài số 3 đến giáp xã Điện Dương (huyện Điện Bàn)</t>
  </si>
  <si>
    <t>Các trục đường trong khu trài dân tái định cư Tân Thịnh - Tân Mỹ</t>
  </si>
  <si>
    <t>Đường rộng 7,5m (Sau lưng chùa Chúc Thánh, thuộc đường nhánh ĐH 33)</t>
  </si>
  <si>
    <t>Các tuyến đường còn lại trong khu dân cư An Hội - Đồng Hiệp</t>
  </si>
  <si>
    <t>Đường ven sông Đế Võng (từ cầu Phước Trạch đến giáp địa giới phường Cẩm An)</t>
  </si>
  <si>
    <t>Đoạn từ đường Phan Bội Châu đến giáp đường Trần Hưng Đạo</t>
  </si>
  <si>
    <t>Đoạn từ đường Trần Hưng Đạo đến giáp đường Lý Thường Kiệt</t>
  </si>
  <si>
    <t>Đoạn từ kênh Thủy lợi Hà Châu kéo thẳng về phía Bắc đến hết trạm Biến áp</t>
  </si>
  <si>
    <t>Đoạn từ trạm Biến áp kéo thẳng về phía Đông giáp đê Đế Võng</t>
  </si>
  <si>
    <t>Đoạn từ đường Cửa Đại kéo thẳng về phía Nam giáp cầu Cẩm Thanh</t>
  </si>
  <si>
    <t>Đoạn từ đường Cửa Đại kéo thẳng về phía Bắc giáp kênh Thủy lợi Hà Châu</t>
  </si>
  <si>
    <t>Đoạn từ đường Cửa Đại kéo về phía Nam đến nhà ông Lê Công Dũng</t>
  </si>
  <si>
    <t>Đoạn từ nhà ông Lê Công Dũng đến giáp đường ĐH 15</t>
  </si>
  <si>
    <t xml:space="preserve">Các tuyến đường trong khu TĐC Sơn Phô 1 </t>
  </si>
  <si>
    <t xml:space="preserve">Khu dân cư B6 773 tất cả các tuyến đường </t>
  </si>
  <si>
    <t>CÁC ĐƯỜNG CÒN LẠI (NGOÀI CÁC TRỤC ĐƯỜNG ĐÃ CÓ TÊN NÊU TRÊN)</t>
  </si>
  <si>
    <t>Đường có mặt cắt ngang rộng từ 15,5m - 19,5m</t>
  </si>
  <si>
    <t>Đường có mặt cắt ngang rộng 27m</t>
  </si>
  <si>
    <t>Các tuyến đường trong khu tái định cư thôn Võng Nhi (đường cầu Cửa Đại)</t>
  </si>
  <si>
    <t>Châu Thượng Văn (nối dài)</t>
  </si>
  <si>
    <t>Đoạn từ đường Hoàng Diệu đến khách sạn Anantara Hội An</t>
  </si>
  <si>
    <t>Đoạn từ khách sạn Anantara Hội An đến giáp đường Trần Quang Khải</t>
  </si>
  <si>
    <t>Từ cầu Cẩm Nam đến ngã tư nhà bà Thái Thị Lê</t>
  </si>
  <si>
    <t>Đoạn từ đường Trần Hưng Đạo đến miếu Ông Cọp</t>
  </si>
  <si>
    <t>Đoạn từ miếu Ông Cọp đến hết đường Nguyễn Trường Tộ (bê tông)</t>
  </si>
  <si>
    <t>Đoạn từ đường Trần Hưng Đạo đến ngã tư giáp trường Tiểu học Cẩm Phô</t>
  </si>
  <si>
    <t>Đoạn từ ngã tư giáp trường Tiểu học Cẩm Phô đến hết đường nhựa</t>
  </si>
  <si>
    <t>Đoạn từ đường Tôn Đức Thắng đến hết đường Lê Hồng Phong</t>
  </si>
  <si>
    <t>Đoạn từ đường Nguyễn Tất Thành đến đường Tôn Đức Thắng</t>
  </si>
  <si>
    <t>Đoạn từ giáp đường Hai Bà Trưng đến giáp đường Lý Thái Tổ</t>
  </si>
  <si>
    <t>Đoạn từ giáp đường Lê Hồng Phong đến giáp đường Hai Bà Trưng</t>
  </si>
  <si>
    <t>Đoạn từ đường Trần Phú đến giáp đường Phan Châu Trinh</t>
  </si>
  <si>
    <t>Đoạn từ đường Phan Châu Trinh đến giáp đường Nguyễn Tất Thành</t>
  </si>
  <si>
    <t>Đoạn từ đường Nguyễn Tất Thành đến cống Trà Quế</t>
  </si>
  <si>
    <t>Đoạn từ giáp cầu An Bàng đến giáp bãi tắm An Bàng</t>
  </si>
  <si>
    <t>Đoạn từ đường Hoàng Diệu đến giáp Hai Bà Trưng</t>
  </si>
  <si>
    <t>Đoạn từ đường Hai Bà Trưng đến giáp Nguyễn Thị Minh Khai</t>
  </si>
  <si>
    <t>Đoạn từ đường Phạm Hồng Thái đến giáp đường Hai Bà Trưng</t>
  </si>
  <si>
    <t>Đoạn từ đường Hai Bà Trưng đến giáp đường Hùng Vương</t>
  </si>
  <si>
    <t xml:space="preserve">Đoạn từ đường Cửa Đại kéo về phía Nam giáp đường Nguyễn Duy Hiệu </t>
  </si>
  <si>
    <t xml:space="preserve">Đoạn từ đường Nguyễn Duy Hiệu kéo về phía Nam giáp Sông Đò </t>
  </si>
  <si>
    <t>Đoạn từ giáp khu TĐC đường Trần Nhân Tông kéo về phía Bắc đến cuối tuyến</t>
  </si>
  <si>
    <t>VIII</t>
  </si>
  <si>
    <t>Đường/đoạn đường</t>
  </si>
  <si>
    <t>Đoạn từ Nguyễn Tất Thành đến trạm bơm cũ</t>
  </si>
  <si>
    <t>Có mặt cắt rộng 12,5m</t>
  </si>
  <si>
    <t>Đường nhựa rộng 17,5m</t>
  </si>
  <si>
    <t>Đường nhựa rộng 12,5m</t>
  </si>
  <si>
    <t>Đường nhựa rộng 10,5m</t>
  </si>
  <si>
    <t>Các tuyến đường trong khu đô thị Phước Trạch - Phước Hải (giai đoạn 2)</t>
  </si>
  <si>
    <t>Đường nhựa rộng 15,5m</t>
  </si>
  <si>
    <t>Đường nhựa rộng 10,0m</t>
  </si>
  <si>
    <t>Đường nhựa rộng 10,5</t>
  </si>
  <si>
    <t>Đường nhựa rộng 14,0m</t>
  </si>
  <si>
    <t>Đường nhựa rộng 12,0m</t>
  </si>
  <si>
    <t>Đường nhựa rộng 25,0m</t>
  </si>
  <si>
    <t>-</t>
  </si>
  <si>
    <t xml:space="preserve">An Dương Vương </t>
  </si>
  <si>
    <t>Từ ngã tư nhà bà Thái Thị Lê đến hết Khối Châu Trung (từ nhà ông Phạm Ba đến nhà ông Huỳnh Kim Tho)</t>
  </si>
  <si>
    <t>Từ giáp khối Châu Trung đến hết khối Hà Trung (từ nhà ông Huỳnh Viết Bản đến nhà ông Nguyễn Cho)</t>
  </si>
  <si>
    <t>Quyết định số 48, 30, 01</t>
  </si>
  <si>
    <t>Điều chỉnh, bổ sung</t>
  </si>
  <si>
    <t>Vị trí</t>
  </si>
  <si>
    <t>15.4</t>
  </si>
  <si>
    <t xml:space="preserve">Huyền Trân Công
 Chúa </t>
  </si>
  <si>
    <t>Quyết định số 48,30,01</t>
  </si>
  <si>
    <t>Điều chỉnh, 
bổ sung</t>
  </si>
  <si>
    <t>Đường bê tông có mặt cắt ngang rộng từ 2,5m đến dưới 4m</t>
  </si>
  <si>
    <t>Đường đất có mặt cắt ngang rộng từ 2,5m đến dưới 4m</t>
  </si>
  <si>
    <t>x</t>
  </si>
  <si>
    <t>Đường khu dân cư khối Trảng Sỏi (trừ các đường đã có tên cụ thể)</t>
  </si>
  <si>
    <t>Đường có mặt cắt ngang rộng từ 8,5m - 13,5m</t>
  </si>
  <si>
    <t>Đường có mặt cắt rộng 29,0m</t>
  </si>
  <si>
    <t>Các tuyến đường khu Bức xúc, trài dân tái định cư Bến Trễ</t>
  </si>
  <si>
    <t>Đường Hai Bà Trưng (Đoạn từ Cống Trà Quế đến hết cầu An Bàng)</t>
  </si>
  <si>
    <t>PHƯỜNG CẨM PHÔ</t>
  </si>
  <si>
    <t>Đoạn từ ngã tư Thương Tín đến đường Điện Biên Phủ</t>
  </si>
  <si>
    <t>Đoạn từ đường Điện Biên Phủ đến đường Hùng Vương</t>
  </si>
  <si>
    <t>Văn Tiến Dũng</t>
  </si>
  <si>
    <t>Lê Trọng Tấn</t>
  </si>
  <si>
    <t>Bế Văn Đàn</t>
  </si>
  <si>
    <t>Phan Đình Giót</t>
  </si>
  <si>
    <t>Nguyễn Thị Định</t>
  </si>
  <si>
    <t>Tô Vĩnh Diện</t>
  </si>
  <si>
    <t>Võ Văn Kiệt</t>
  </si>
  <si>
    <t>Cù Chính Lan</t>
  </si>
  <si>
    <t>Bùi Chát</t>
  </si>
  <si>
    <t>Hoàng Quốc Việt</t>
  </si>
  <si>
    <t>a</t>
  </si>
  <si>
    <t>b</t>
  </si>
  <si>
    <t>Đoạn từ đường Nguyễn Chí Thanh đến giáp đường Huỳnh Thúc Kháng</t>
  </si>
  <si>
    <t>Đoạn từ đường Huỳnh Thúc Kháng đến giáp đường Lê Hồng Phong</t>
  </si>
  <si>
    <t>Đoạn từ đường Lê Hồng Phong đến nhà bà Phạm Thị Lý (khối An Phong)</t>
  </si>
  <si>
    <t>Đoạn qua địa bàn Phước Trạch - Phước Hòa</t>
  </si>
  <si>
    <t>Đoạn qua địa bàn Phước Thịnh - Phước Hải</t>
  </si>
  <si>
    <t>PHƯỜNG SƠN PHONG</t>
  </si>
  <si>
    <t>Đường vào nhà Lao</t>
  </si>
  <si>
    <t>Đường vào Miếu An Hòa</t>
  </si>
  <si>
    <t>Đường vào trụ sở UBND phường Sơn Phong</t>
  </si>
  <si>
    <t>Đường BTXM khối Phong Thiện rộng 6m</t>
  </si>
  <si>
    <t>Đoạn đường dọc bờ kè Trung Châu - Phước Thắng</t>
  </si>
  <si>
    <t>PHƯỜNG CẨM NAM</t>
  </si>
  <si>
    <t>Nguyễn Nghiễm</t>
  </si>
  <si>
    <t>Nguyễn Khuyến</t>
  </si>
  <si>
    <t>Đoạn từ nhà ông Trần Qua đến ông Đinh Thuận (Cồn Tiến)</t>
  </si>
  <si>
    <t>Từ nhà thờ Phạm Công đến cuối tuyến</t>
  </si>
  <si>
    <t>Từ giáp khối Hà Trung đến hết nhà thờ Phạm Công</t>
  </si>
  <si>
    <t>Đường Phan Ngọc Nhân (áp dụng như phường Tân An)</t>
  </si>
  <si>
    <t>Đoạn từ đường Cửa Đại đến giáp đường Nguyễn Duy Hiệu</t>
  </si>
  <si>
    <t>Đoạn từ Hai Bà Trưng đến hết nhà ông Long</t>
  </si>
  <si>
    <t>Đoạn từ nhà ông Long đến giáp ngã ba mộ Nguyễn Duy Hiệu</t>
  </si>
  <si>
    <t>Đường dọc đầm Trà Quế từ nhà ông Nguyễn Chấn đến nhà ông Nguyễn Xí</t>
  </si>
  <si>
    <t>Đoạn từ Đồng Giá (thôn Thanh Nhì) đến giáp Đê PAM</t>
  </si>
  <si>
    <t>Đoạn từ Đê PAM đến cuối thôn Thanh Tam Đông</t>
  </si>
  <si>
    <t>Đoạn từ đường ĐH15 đến đê PAM</t>
  </si>
  <si>
    <t>Đoạn đi qua thôn Võng Nhi: từ cống sông Đò (thôn Võng Nhi) đến cống sông Đình (thôn Cồn Nhàn)</t>
  </si>
  <si>
    <t>Đoạn còn lại từ cống sông Đình (thôn Cồn Nhàn) đến giáp ĐH15 (thôn Thanh Tam Đông)</t>
  </si>
  <si>
    <t>Nguyễn Phan Vinh (đường EC)</t>
  </si>
  <si>
    <t>Đoạn từ giáp dự án Năm Sao đến nhà ông Lê Thanh Sang (tổ 2, khối tân Thành)</t>
  </si>
  <si>
    <t>Đoạn từ đường Lý Thường Kiệt nối dài đến hết khu TĐC đường Trần Nhân Tông</t>
  </si>
  <si>
    <t>Đoạn từ đường Cửa Đại đến hết nhà ông Lê Doãn Vương</t>
  </si>
  <si>
    <t>Đoạn từ nhà số 198 đến cuối tuyến (giáp đường Trần Nhân Tông)</t>
  </si>
  <si>
    <t>Đường bêtông trong khu TĐC Trần Nhân Tông (phía Đông)</t>
  </si>
  <si>
    <t>Nguyễn Tri Phương</t>
  </si>
  <si>
    <t>Đường vào nhà ông Phạm Văn Sang</t>
  </si>
  <si>
    <t>Đường vào nhà ông Nguyễn Tá</t>
  </si>
  <si>
    <t>Đường vào nhà ông Nguyễn Cư</t>
  </si>
  <si>
    <t>Đường vào nhà ông Nguyễn Út</t>
  </si>
  <si>
    <t>Đường vào nhà bà Nguyễn Thị Ca</t>
  </si>
  <si>
    <t>Đường vào nhà ông Nguyễn Xuyến (chết)</t>
  </si>
  <si>
    <t>Đường vào nhà ông Phạm Nhứt</t>
  </si>
  <si>
    <t>Đất khu dân cư nằm trên các trục đường giao thông còn lại</t>
  </si>
  <si>
    <t>c</t>
  </si>
  <si>
    <t>Các đường còn lại</t>
  </si>
  <si>
    <t xml:space="preserve">Đường có mặt cắt ngang dưới 2,5 mét </t>
  </si>
  <si>
    <t>Đoạn từ đường Lý Thái Tổ đến giáp đường Hải Thượng Lãn Ông</t>
  </si>
  <si>
    <t>Đoạn từ nhà ông Trang Minh Hoàng đến hết nhà ông Nguyễn Phước</t>
  </si>
  <si>
    <t>Đoạn từ nhà ông Dương An đến hết nhà ông Lê Văn Hoa</t>
  </si>
  <si>
    <t>Đoạn từ nhà ông Nguyễn Đình đến hết nhà ông Nguyễn Thắng</t>
  </si>
  <si>
    <t>Đoạn từ nhà ông Phạm Y đến nhà bà Nguyễn Thị Lan</t>
  </si>
  <si>
    <t>Đoạn từ nhà ông Lê Văn Hiền đến nhà bà Đặng Thị Tám</t>
  </si>
  <si>
    <t>Đoạn từ nhà ông Huỳnh Kim Dũng đến hết nhà ông Huỳnh Kim Hùng</t>
  </si>
  <si>
    <t>Đoạn từ nhà bà Phan Thị Chi đến nhà bà Lê Thị Quý</t>
  </si>
  <si>
    <t>Đoạn từ nhà bà Nguyễn Thị Nhâm đến hết nhà ông Nguyễn Bích</t>
  </si>
  <si>
    <t>Đoạn từ nhà bà Nguyễn Thị Nhâm đến nhà ông Võ Viết Minh</t>
  </si>
  <si>
    <t>Đoạn từ nhà ông Trang Thanh Hiền đến nhà ông Nguyễn Viết Hiệp và ông Lê Trần Duy Quang</t>
  </si>
  <si>
    <t>Đoạn từ nhà ông Lê Xuân Mười đến nhà ông Trương Hiệp</t>
  </si>
  <si>
    <t>Đoạn từ nhà bà Nguyễn Thị Mãng đến nhà ông Nguyễn Thị Phượng</t>
  </si>
  <si>
    <t>Đoạn từ Vườn ông Nguyễn Mai đến nhà bà Nguyễn Thị Chiến</t>
  </si>
  <si>
    <t>Đoạn từ Miếu Ông Địa đến hết nhà ông Huỳnh Kim Dũng</t>
  </si>
  <si>
    <t>Các kiệt, hẻm cụt khối Lâm Sa, Xuân Hòa</t>
  </si>
  <si>
    <t xml:space="preserve">Đoạn từ đường Lê Hồng Phong đến nhà ông Nguyễn Tường (khối An Phong) </t>
  </si>
  <si>
    <t>Cẩm Châu  + Tân An + Cẩm Hà</t>
  </si>
  <si>
    <t>Đoạn từ đường Lê Hồng Phong đến nhà thờ Tộc Mai (khối An Phong)</t>
  </si>
  <si>
    <t>Đoạn từ nhà bà Phạm Thị Lý đến nhà bà Quảng Thị Anh Phượng (khối An Phong)</t>
  </si>
  <si>
    <t>Đoạn từ đường Lê Hồng Phong đến đường Hai Bà Trưng (khối An Phong)</t>
  </si>
  <si>
    <t>Đoạn từ đường Nguyễn Trường Tộ đến nhà ông Lê Bá Thắng (khối Xuân Quang)</t>
  </si>
  <si>
    <t>Đoạn từ đường Nguyễn Trường Tộ đến đường Phan Đình Phùng (khối Xuân Quang)</t>
  </si>
  <si>
    <t>Đoạn từ đường Lý Thường Kiệt đến đường Nguyễn Công Trứ (khối Xuân Quang)</t>
  </si>
  <si>
    <t>Đoạn từ đường Nguyễn Công Trứ đến đường Phan Đình Phùng (khối Xuân Quang)</t>
  </si>
  <si>
    <t>Đoạn từ đường Đinh Tiên Hoàng đến đường Tôn Đức Thắng (khối Xuân Mỹ)</t>
  </si>
  <si>
    <t>Đoạn từ đường Nguyễn Đình Chiểu đến nhà ông Phan Thanh Trung (khối Xuân Mỹ)</t>
  </si>
  <si>
    <t>Đoạn từ đường Nguyễn Đình Chiểu đến nhà bà Nguyễn Thị Lụa (khối Xuân Mỹ)</t>
  </si>
  <si>
    <t>Đoạn từ đường Nguyễn Đình Chiểu đến nhà ông Nguyễn Đình Nhân (khối Xuân Mỹ)</t>
  </si>
  <si>
    <t>Đoạn từ đường Nguyễn Đình Chiểu đến nhà ông Phạm Tuấn (khối Xuân Mỹ)</t>
  </si>
  <si>
    <t>Đoạn từ đường Nguyễn Đình Chiểu đến nhà ông Nguyễn Tuân (khối Xuân Mỹ)</t>
  </si>
  <si>
    <t>Đoạn từ đường Lê Hồng Phong đến đường Thích Quảng Đức (khối An Phong)</t>
  </si>
  <si>
    <t>Đoạn từ đường Lê Hồng Phong đến nhà bà Dương Thị Thơm (khối An Phong)</t>
  </si>
  <si>
    <t>Đoạn từ đường Hải Thượng Lãn Ông đến nhà ông Dương Hòa (khối An Phong)</t>
  </si>
  <si>
    <t>Đoạn từ đường Tôn Đức Thắng đến nhà thờ tộc Trang (khối An Phong)</t>
  </si>
  <si>
    <t>Đoạn từ đường Thích Quảng Đức đến nhà thờ tộc Nguyễn (khối An Phong)</t>
  </si>
  <si>
    <t>Ghi chú</t>
  </si>
  <si>
    <t>Đoạn từ nhà số 122 đến nhà số 206</t>
  </si>
  <si>
    <t>Kiệt Lý Thường kiệt- Đoạn đường bê tông rộng 2m sau Miếu An Hòa,</t>
  </si>
  <si>
    <t>Đường ĐX 16 (thôn Võng Nhi)</t>
  </si>
  <si>
    <t>Đường ĐX 18 (thôn Thanh Nhứt)</t>
  </si>
  <si>
    <t>Đường ĐX 19 (thôn Thanh Nhì, thôn Thanh Nhứt)</t>
  </si>
  <si>
    <t>Đường ĐX 20 (đi Biền Lăng, thôn Thanh Nhứt)</t>
  </si>
  <si>
    <t>Đường ĐX 21(Gò Hý, thôn Thanh Tam Đông)</t>
  </si>
  <si>
    <t>Đường ĐX 22 (đường nhựa thôn Vạn Lăng)</t>
  </si>
  <si>
    <t>Đường ĐX 23 (đi Sau Doi, thôn Thanh Tam Đông)</t>
  </si>
  <si>
    <t>Các tuyến đường trong khu dân cư Bắc Sơn Phong - Trường Lệ chưa có tên đường</t>
  </si>
  <si>
    <t>Đường có mặt cắt rộng 13,5m (áp dụng cho phường Sơn Phong và Cẩm Châu)</t>
  </si>
  <si>
    <t>Đoạn từ đường Cửa Đại đến giáp đường Lý Thường Kiệt (áp dụng cho phường Sơn Phong và Cẩm Châu)</t>
  </si>
  <si>
    <t>Đường từ Cửa Đại đến Lạc Long Quân</t>
  </si>
  <si>
    <t>Các tuyến trong KDC Thanh Nam Đông</t>
  </si>
  <si>
    <t>Đường ven sông Cẩm Nam (Đoạn từ hết quán Đầu Làng đến hết nhà ông Huỳnh Viết Cưu)</t>
  </si>
  <si>
    <t>Các đường còn lại có mặt cắt ngang rộng tối thiểu 4m</t>
  </si>
  <si>
    <t xml:space="preserve">Các đường còn lại có mặt cắt ngang rộng từ 2,5m đến dưới 4m </t>
  </si>
  <si>
    <t xml:space="preserve">Các Đường còn lại </t>
  </si>
  <si>
    <t xml:space="preserve">Các đường còn lại </t>
  </si>
  <si>
    <t>- Đoạn từ Hùng Vương đến Khu Hoa Viên</t>
  </si>
  <si>
    <t>Đoạn từ nhà số 02 đến hết nhà số 120</t>
  </si>
  <si>
    <t>Đoạn từ đường Cửa Đại kéo về phía Bắc đến giáp đường Lý Thường Kiệt</t>
  </si>
  <si>
    <t>Đoạn từ nhà ông Lê Doãn Vương đến cuối tuyến</t>
  </si>
  <si>
    <t>Đoạn từ giáp đường Đào Duy Từ đến giáp đường Nguyễn Du</t>
  </si>
  <si>
    <t>Đoạn từ giáp đường Hùng Vương đến giáp đường Đào Duy Từ</t>
  </si>
  <si>
    <t>Đoạn từ ngã ba đường Lạc Long Quân (phía Điện Bàn vào Hội An) đến giáp dự án Năm Sao</t>
  </si>
  <si>
    <t>K.49 Nguyễn Tất Thành từ Nguyễn Tất Thành đến Nhà ông Tín</t>
  </si>
  <si>
    <t>K.48 Lê Qúy Đôn từ Lê Quý Đôn đến K.3 Lê Quý Đôn</t>
  </si>
  <si>
    <t>K.38 Lê Qúy Đôn từ Lê Quý Đôn đến K.48 Hùng Vương</t>
  </si>
  <si>
    <t>K.23 Lê Qúy Đôn từ Lê Quý Đôn đến K.4 Lê Quý Đôn</t>
  </si>
  <si>
    <t>K.23 Lê Qúy Đôn từ Lê Quý Đôn đến K.2, H.3 đường Lê Quý Đôn</t>
  </si>
  <si>
    <t>K.19 Lê Qúy Đôn - Đoạn từ K.12 đường Lê Quý Đôn đến K.2, H.3 đường Lê Quý Đôn</t>
  </si>
  <si>
    <t>K.17 Lê Quý Đôn - Đoạn từ đường Lê Quý Đôn đến K.18 Lê Quý Đôn</t>
  </si>
  <si>
    <t>K.05 Lê Quý Đôn - Đoạn từ Lê Quý Đôn đến K.16 Lê Quý Đôn</t>
  </si>
  <si>
    <t>K.01 Lê Quý Đôn từ Lê Quý Đôn đến Nhà bà Quỳnh</t>
  </si>
  <si>
    <t>K.24 đường Hùng Vương - Đoạn từ Hùng Vương đến kiệt K48/HV</t>
  </si>
  <si>
    <t>K.24, H1 Hùng Vương - Đoạn từ K.24 Hùng Vương đến Nhà bà Lan</t>
  </si>
  <si>
    <t>K.48, H1 Hùng Vương - Đoạn từ K.48 Hùng Vương đến Nhà ông Tình</t>
  </si>
  <si>
    <t>K.48, H2 Hùng Vương - Đoạn từ K.48 Hùng Vương đến K.24, H1 đường Hùng Vương</t>
  </si>
  <si>
    <t>K.48, H3 Hùng Vương - Đoạn từ K.48 Hùng Vương đến K.68, H2 đường Hùng Vương</t>
  </si>
  <si>
    <t>K.48, H7 Hùng Vương - Đoạn từ K.48 Hùng Vương đến K.68, H2 Hùng Vương</t>
  </si>
  <si>
    <t>K.70 Hùng Vương từ đường Hùng Vương đến cuối đường Lê Quý Đôn</t>
  </si>
  <si>
    <t>K.70, H2 Hùng Vương - Đoạn từ K.70 Hùng Vương đến K.48, H7 đường Hùng Vương</t>
  </si>
  <si>
    <t>K.102 Hùng Vương - Đoạn từ Hùng Vương đến cuối đường Lê Quý Đôn</t>
  </si>
  <si>
    <t>K.102, H1 Hùng Vương - Đoạn từ K.84 Hùng Vương đến K.106 Hùng Vương</t>
  </si>
  <si>
    <t>K.19 - Đoạn từ nhà ông Nguyễn Phú Hơn đến Chợ An Bàng</t>
  </si>
  <si>
    <t>K.3 Lạc Long Quân - Đoạn từ đường Lạc Long Quân đến Sông Đế Võng (nhà ông Trần Chúng)</t>
  </si>
  <si>
    <t>K.5 Lạc Long Quân - Đoạn từ nhà bà Trần Thị Lan đến sông Đế Võng (nhà ông Phạm Tài)</t>
  </si>
  <si>
    <t>K.5, H.1 Lạc Long Quân - Đoạn từ nhà ông Phạm Sử đến nhà ông Lê Chiến Thắng</t>
  </si>
  <si>
    <t>K.5, H2 Lạc Long Quân - Đoạn từ nhà ông Trần Minh Châu đến nhà ông Phạm Chữ</t>
  </si>
  <si>
    <t>K.5, H3 Lạc Long Quân - Đoạn đi qua nhà ông Phạm Văn Ngự</t>
  </si>
  <si>
    <t>K.5, H.4 Lạc Long Quân - Đoạn từ nhà bà Trần Thị Điệp đến nhà ông Phạm Điếc</t>
  </si>
  <si>
    <t>K.2 Hai Bà Trưng - Đoạn từ đường Hai Bà Trưng đến nhà ông Phạm Tài</t>
  </si>
  <si>
    <t>K.2, H.10 Hai Bà Trưng - Đoạn từ nhà bà Nguyền Thị Thê đến nhà ông Nguyễn Thanh Xuân</t>
  </si>
  <si>
    <t>K.2 Nguyễn Phan Vinh - Đoạn từ nhà ông Nguyễn Mười đến nhà bà Đinh Thị Năm</t>
  </si>
  <si>
    <t>K.5 Nguyễn Phan Vinh - Đoạn từ nhà ông Nguyễn Tay đến đường Hai Bà Trưng</t>
  </si>
  <si>
    <t>K.7 Nguyễn Phan Vinh - Đoạn từ nhà bà Phạm Thị Ký đến Đường Lạc Long Quân</t>
  </si>
  <si>
    <t>K.8 Nguyễn Phan Vinh - Đoạn từ nhà ôngNguyễn Thành Nuôi đến giáp rừng phòng hộ</t>
  </si>
  <si>
    <t>K.10 Nguyễn Phan Vinh - Đoạn từ nhà ôngTrần Kéo đến biển</t>
  </si>
  <si>
    <t>K.10, H.1 Nguyễn Phan Vinh - Đoạn từ nhà bà Vũ Thanh Nguyệt đến nhà bà Trầm Thị Sum</t>
  </si>
  <si>
    <t>K.14 Nguyễn Phan Vinh - Đoạn từ nhà ông Trần Duy Lai đến biển</t>
  </si>
  <si>
    <t>K.17 Nguyễn Phan Vinh - Đoạn từ nhà ông Phan Thanh Hùng đến đường Lạc Long Quân</t>
  </si>
  <si>
    <t>K.13 Nguyễn Phan Vinh - Đoạn từ nhà bà Trần Thị Lụa đến đường Lạc Long Quân</t>
  </si>
  <si>
    <t>K.20 Nguyễn Phan Vinh - Đoạn từ nhà ông Lê Rô đến biển</t>
  </si>
  <si>
    <t>K.18 Nguyễn Phan Vinh - Đoạn từ nhà bà Lê Thị Hồng đến biển</t>
  </si>
  <si>
    <t>K.22 Nguyễn Phan Vinh - Đoạn từ nhà ông Nguyễn Tấn Anh đến biển</t>
  </si>
  <si>
    <t>K.24 Nguyễn Phan Vinh - Đoạn từ nhà ông Lê Công Danh đến biển</t>
  </si>
  <si>
    <t>K.24, hẻm 1 Nguyễn Phan Vinh - Đoạn từ nhà bà Nguyễn Thị Út đến nhà ông Lê Cứ</t>
  </si>
  <si>
    <t>K.28 Nguyễn Phan Vinh - Đoạn từ nhà ông Nguyễn Ba đến biển</t>
  </si>
  <si>
    <t>K.28, hẻm 1 Nguyễn Phan Vinh - Đoạn từ đầu tuyến đến Khu Du lịch Qudos</t>
  </si>
  <si>
    <t>K.28, hẻm 3 Nguyễn Phan Vinh - Đoạn từ nhà ông Phạm Tuân đến Khu Du lịch Qudos</t>
  </si>
  <si>
    <t>K.1 Lạc Long Quân - Đoạn từ nhà ông Nguyễn Hữu Dũng đến nhà ông Trần Thao</t>
  </si>
  <si>
    <t>K.1A Lạc Long Quân - Đoạn từ nhà ông Lê Đức Qúy đến nhà ông Tạ Thạnh</t>
  </si>
  <si>
    <t>K.2 Lạc Long Quân - Đoạn từ nhà ông Trần Thanh Mạnh đến biển</t>
  </si>
  <si>
    <t>K.1 Hai Bà Trưng - Đoạn từ đường Hai Bà Trưng đến nhà ôngTrần Hùng</t>
  </si>
  <si>
    <t>K2, H2 Hai Bà Trưng - Đoạn từ nhà ông Phan Văn Có đến nhà bà Nguyễn Thị Đờn</t>
  </si>
  <si>
    <t>K2, H6 Hai Bà Trưng - Đoạn từ nhà bà Nguyễn Thị Bích đến nhà ông Lê Mẹo</t>
  </si>
  <si>
    <t xml:space="preserve">K2, H8 Hai Bà Trưng - Đoạn từ nhà ông Nguyễn Thịnh đến nhà ông Trương Hào </t>
  </si>
  <si>
    <t>K.3 Nguyễn Phan Vinh - Đoạn từ nhà bà Lê Thị Tằm đến hết nhà bà Nguyễn Thị Lũy</t>
  </si>
  <si>
    <t>K.6 Nguyễn Phan Vinh - Đoạn từ nhà ông Đinh Bốc đến giáp biển</t>
  </si>
  <si>
    <t>K.9 Nguyễn Phan Vinh - Đoạn từ nhà ông Phạm Chạy đến nhà ông Nguyễn Sáu</t>
  </si>
  <si>
    <t>K.11 Nguyễn Phan Vinh - Đoạn từ nhà ông Trần Văn Tho đến nhà ông Trần Tâm</t>
  </si>
  <si>
    <t>K.12 Nguyễn Phan Vinh - Đoạn từ nhà ông Nguyễn Đức Tám đến Biển</t>
  </si>
  <si>
    <t>K.15 Nguyễn Phan Vinh - Đoạn từ nhà ông Ngô Thị Tiếng đến nhà ông Nguyễn Minh</t>
  </si>
  <si>
    <t>K.16 Nguyễn Phan Vinh - Đoạn từ nhà ông Trần Long đến hết nhà ông Nguyễn Thanh Bình</t>
  </si>
  <si>
    <t>K.18, H1 Nguyễn Phan Vinh - Đoạn từ nhà ông Lê Thanh Nhựt đến hết nhà ông Lê Ngọc Thuận</t>
  </si>
  <si>
    <t>K.21 Nguyễn Phan Vinh - Đoạn từ nhà ông Lê Hoặc đến cuối đường</t>
  </si>
  <si>
    <t>K.23 Nguyễn Phan Vinh - Đoạn từ cống thoát nước đến cuối đường</t>
  </si>
  <si>
    <t>K.25 Nguyễn Phan Vinh - Đoạn từ nhà bà Nguyễn Thị Trợ đến hết nhà ông Trần Ơi</t>
  </si>
  <si>
    <t>K.26 Nguyễn Phan Vinh - Đoạn từ nhà ông Trần Tia đến hết nhà ông Nguyến Sinh Tâm</t>
  </si>
  <si>
    <t>K.6 Lạc Long Quân - Đoạn từ giáp đường Lạc Long Quân đến nhà ông Nguyễn Tao</t>
  </si>
  <si>
    <t>K.8 Lạc Long Quân - Đoạn từ đường Lạc Long Quân đến nhà ông Nguyễn Tri</t>
  </si>
  <si>
    <t>K.10 Lạc Long Quân - Đoạn từ đường Lạc Long Quân đến nhà ông Nguyễn Văn Út</t>
  </si>
  <si>
    <t>K.2 Trương Minh Hùng - Đoạn từ nhà ông Nguyễn Ất đến nhà ông Nguyễn Khứu (K.2 đường Mai An Tiêm)</t>
  </si>
  <si>
    <t>K.384 đường Hùng Vương - Đoạn từ giáp đường Hùng Vương đến Nhà ông Nguyễn Thủm</t>
  </si>
  <si>
    <t>- Đoạn từ Khu Hoa Viên đến nhà Nguyễn Thủm</t>
  </si>
  <si>
    <t>K.33 An Dương Vương - Đoạn từ giáp đường An Dương Vương đến Xô Viết Nghệ Tĩnh</t>
  </si>
  <si>
    <t>K.69 Nguyễn Tất Thành - Đoạn từ giáp đường Nguyễn Tất Thành đến Kênh Hà Châu</t>
  </si>
  <si>
    <t>K.119 Nguyễn Tất Thành - Đoạn từ giáp đường Nguyễn Tất Thành đến đất nhà hộ bà Bỗng</t>
  </si>
  <si>
    <t>K.207 Nguyễn Tất Thành - Đoạn từ giáp đường Nguyễn Tất Thành đến đất nhà hộ bà Sum</t>
  </si>
  <si>
    <t>K.251 Nguyễn Tất Thành - Đoạn từ giáp đường Nguyễn Tất Thành đến Đất nhà hộ ông Long</t>
  </si>
  <si>
    <t>K.291 Nguyễn Tất Thành - Đoạn từ giáp đường Nguyễn Tất Thành đến Đất nhà hộ bà Phụng</t>
  </si>
  <si>
    <t>K.389 Nguyễn Tất Thành - Đoạn từ giáp đường Nguyễn Tất Thành đến đất nhà hộ ông Công</t>
  </si>
  <si>
    <t>K.409 Nguyễn Tất Thành - Đoạn từ giáp đường Nguyễn Tất Thành đến đất nhà hộ bà Xê</t>
  </si>
  <si>
    <t>K.429 Nguyễn Tất Thành - Đoạn từ giáp đường Nguyễn Tất Thành đến đất nhà hộ bà Nuốt</t>
  </si>
  <si>
    <t>K.463 Nguyễn Tất Thành - Đoạn từ giáp đường Nguyễn Tất Thành đến hết đường bê tông</t>
  </si>
  <si>
    <t>K.473 Nguyễn Tất Thành - Đoạn từ giáp đường Nguyễn Tất Thành đến ngã ba đường bê tông</t>
  </si>
  <si>
    <t>K.515 Nguyễn Tất Thành - Đoạn từ giáp đường Nguyễn Tất Thành đến Nhà thờ tộc Nguyễn</t>
  </si>
  <si>
    <t>K.539 Nguyễn Tất Thành - Đoạn từ giáp đường Nguyễn Tất Thành đến Đất nhà hộ ông Hàng</t>
  </si>
  <si>
    <t>K.565 Nguyễn Tất Thành - Đoạn từ giáp đường Nguyễn Tất Thành đến đường Điện Biên Phủ</t>
  </si>
  <si>
    <t>K.589 Nguyễn Tất Thành - Đoạn từ giáp đường Nguyễn Tất Thành đến hết đường bê tông</t>
  </si>
  <si>
    <t>K.615 Nguyễn Tất Thành - Đoạn từ giáp đường  Nguyễn Tất Thành đến hết đường bê tông</t>
  </si>
  <si>
    <t>K.649 Nguyễn Tất Thành - Đoạn từ giáp đường Nguyễn Tất Thành đến hết đường bê tông</t>
  </si>
  <si>
    <t>K.108 Hùng Vương - Đoạn từ giáp đường Hùng Vương đến đất nhà hộ ông Bích</t>
  </si>
  <si>
    <t>K.116 Hùng Vương - Đoạn từ giáp đường Hùng Vương đến hết đất hộ bà Nỡ</t>
  </si>
  <si>
    <t>K.116, H.1 Hùng Vương - Đoạn từ K.116 Hùng Vương đến hết đất ông Võ Đằng</t>
  </si>
  <si>
    <t>K.132 Hùng Vương - Đoạn từ giáp đường Hùng Vương đến giáp phường Cẩm Phô</t>
  </si>
  <si>
    <t>K.139 Hùng Vương - Đoạn từ K.116 đường Hùng Vương đến hết đất hộ bà Mận</t>
  </si>
  <si>
    <t>K.139, H1 Hùng Vương - Đoạn từ K.139 Hùng Vương đến Hết đất hộ ông Mai</t>
  </si>
  <si>
    <t>K.172 Hùng Vương - Đoạn từ giáp đường Hùng Vương đến K.192 Hùng Vương</t>
  </si>
  <si>
    <t>K.192 Hùng Vương - Đoạn từ giáp đường Hùng Vương đến giáp ruộng lúa</t>
  </si>
  <si>
    <t>K.192, H2 Hùng Vương - Đoạn từ K.192 Hùng Vương đến K.172 Hùng Vương</t>
  </si>
  <si>
    <t>K.192, H4 Hùng Vương - Đoạn từ K.192 Hùng Vương đến K.172 Hùng Vương</t>
  </si>
  <si>
    <t>K.192, H6 Hùng Vương - Đoạn từ K.192 Hùng Vương đến K.172 Hùng Vương</t>
  </si>
  <si>
    <t>K.195 Hùng Vương - Đoạn từ giáp đường Hùng Vương đến hết đất hộ ông Xin</t>
  </si>
  <si>
    <t>K.201 Hùng Vương - Đoạn từ giáp đường Hùng Vương đến Nguyễn Du</t>
  </si>
  <si>
    <t>K.254 Hùng Vương - Đoạn từ giáp đường Hùng Vương đến hết đất hộ ông Hùng</t>
  </si>
  <si>
    <t>K.262 Hùng Vương - Đoạn từ giáp đường Hùng Vương đến hết đất hộ ông Nhân</t>
  </si>
  <si>
    <t>K.262, H1 Hùng Vương - Đoạn từ K.262 Hùng Vương đến K.282 Hùng Vương</t>
  </si>
  <si>
    <t>K.282 Hùng Vương - Đoạn từ giáp đường Hùng Vương đến K.225 Đường 28-3</t>
  </si>
  <si>
    <t>K.282, H1 Hùng Vương - Đoạn từ K.282 Hùng Vương đến K.314 Hùng Vương</t>
  </si>
  <si>
    <t>K.314 Hùng Vương - Đoạn từ giáp đường Hùng Vương đến K.225 Đường 28-3</t>
  </si>
  <si>
    <t>K.360 Hùng Vương - Đoạn từ giáp đường Hùng Vương đến nhà ông Nguyễn Dè</t>
  </si>
  <si>
    <t>K.360, H1 Hùng Vương - Đoạn từ K.360 Hùng Vương đến hết đất hộ ông Nhân</t>
  </si>
  <si>
    <t>K.384, H3 Hùng Vương - Đoạn từ K.384 Hùng Vương đến K.406 Hùng Vương</t>
  </si>
  <si>
    <t>K.406 Hùng Vương - Đoạn từ giáp đường Hùng Vương đến nhà ông Nguyễn Dè</t>
  </si>
  <si>
    <t>K.406, H1 Hùng Vương - Đoạn từ K.406 Hùng Vương đến ngã ba đường bê tông</t>
  </si>
  <si>
    <t>K.406, H2 Hùng Vương - Đoạn từ K.406 Hùng Vương đến K.384 Hùng Vương</t>
  </si>
  <si>
    <t>K.426 Hùng Vương - Đoạn từ giáp đường Hùng Vương đến K.406, H.1 Hùng Vương</t>
  </si>
  <si>
    <t>K.438 Hùng Vương - Đoạn từ giáp đường Hùng Vương đến hết đất hộ ông Cang</t>
  </si>
  <si>
    <t>K.444 Hùng Vương - Đoạn từ giáp đường Hùng Vương đến hết đất ông Trịnh Hoa</t>
  </si>
  <si>
    <t>K.526 Hùng Vương - Đoạn từ giáp đường Hùng Vương đến hết đường bê tông</t>
  </si>
  <si>
    <t>K.536 Hùng Vương - Đoạn từ giáp đường Hùng Vương đến K.33 An Dương Vương</t>
  </si>
  <si>
    <t>Đoạn từ đường Cửa Đại kéo về phía Nam đến  giáp đường ĐH 15</t>
  </si>
  <si>
    <t>K.27 An Dương Vương - Đoạn từ giáp đường An Dương Vương đến hết đất bà Hợi</t>
  </si>
  <si>
    <t>K.29 An Dương Vương - Đoạn từ giáp đường  An Dương Vương đến hết KTT Thương binh nặng</t>
  </si>
  <si>
    <t>K.33 An Dương Vương - Đoạn từ giáp đường An Dương Vương đến đường Xô Viết Nghệ Tĩnh</t>
  </si>
  <si>
    <t>K.76 (28-3) - Đoạn từ giáp đường 28-3 đến hết đất ông Ruộng</t>
  </si>
  <si>
    <t>K.225(28-3) - Đoạn từ giáp đường 28-3 đến K.282 Hùng Vương</t>
  </si>
  <si>
    <t>K.15 Duy Tân - Đoạn từ giáp đường Duy Tân đến giáp đường ven sông</t>
  </si>
  <si>
    <t>K.27 Duy Tân - Đoạn từ giáp đường Duy Tân đến Giáp đường ven sông</t>
  </si>
  <si>
    <t>K.30 Duy Tân - Đoạn từ giáp đường Duy Tân đến Nguyễn Khuyến</t>
  </si>
  <si>
    <t>K.37 Duy Tân - Đoạn từ giáp đường Duy Tân đến giáp đường ven sông</t>
  </si>
  <si>
    <t>K.40 Duy Tân - Đoạn từ giáp đường Duy Tân đến đường Nguyễn Khuyến</t>
  </si>
  <si>
    <t>K.47 Duy Tân - Đoạn từ giáp đường Duy Tân đến giáp đường ven sông</t>
  </si>
  <si>
    <t>K.50 Duy Tân - Đoạn từ giáp đường Duy Tân đến đường Nguyễn Khuyến</t>
  </si>
  <si>
    <t>K.63 Duy Tân - Đoạn từ giáp đường Duy Tân đến giáp đường ven sông</t>
  </si>
  <si>
    <t>K.01 Phạm Phán - Đoạn từ giáp đường Phạm Phán đến giáp đường ven sông</t>
  </si>
  <si>
    <t>K.03 Phạm Phán - Đoạn từ giáp đường Phạm Phán đến giáp đường ven sông</t>
  </si>
  <si>
    <t>K.05 Phạm Phán - Đoạn từ giáp đường Phạm Phán đến cuối tuyến</t>
  </si>
  <si>
    <t>- Đoạn từ nhà bà Lê Thị Gái đến nhà ông Bùi Xuân Hồng (tổ 20)</t>
  </si>
  <si>
    <t>- Đoạn từ nhà bà Nguyễn Thị Thu Sang đến nhà bà Thương (tổ 21)</t>
  </si>
  <si>
    <t>Đường ĐX 17 (thôn Thành Nhì - Cồn Nhàn)</t>
  </si>
  <si>
    <t>K3, H3 Lạc Long Quân - Đoạn từ nhà bà Lê Thị Tuấn đến nhà bà Phan Thị Mùi</t>
  </si>
  <si>
    <t>Đoàn từ đường Tôn Đức Thắng đến nhà bà Phạm Thị Thông (khối An Phong)</t>
  </si>
  <si>
    <t>Cẩm Phô</t>
  </si>
  <si>
    <t>Thanh Hà</t>
  </si>
  <si>
    <t>Minh An</t>
  </si>
  <si>
    <t>Tân An</t>
  </si>
  <si>
    <t>Tân An + Thanh Hà</t>
  </si>
  <si>
    <t>Cẩm Hà + Thanh Hà</t>
  </si>
  <si>
    <t>Cẩm Hà + Tân An</t>
  </si>
  <si>
    <t>Cẩm An</t>
  </si>
  <si>
    <t>Sơn Phong</t>
  </si>
  <si>
    <t>Cẩm An + Cửa đại</t>
  </si>
  <si>
    <t>Cẩm An + Cửa Đại</t>
  </si>
  <si>
    <t>Cẩm Châu</t>
  </si>
  <si>
    <t>Cẩm Nam</t>
  </si>
  <si>
    <t>Cẩm Châu + Tân An</t>
  </si>
  <si>
    <t>Minh An + Sơn Phong</t>
  </si>
  <si>
    <t>Cẩm Phô + Minh An + Sơn Phong</t>
  </si>
  <si>
    <t>Cẩm Phô + Thanh Hà</t>
  </si>
  <si>
    <t>Cẩm Châu + Cẩm Thanh</t>
  </si>
  <si>
    <t>Cẩm Phô + Minh An</t>
  </si>
  <si>
    <t>Nguyễn Phong Sắc</t>
  </si>
  <si>
    <t>Cẩm Nam + Minh An + Sơn Phong</t>
  </si>
  <si>
    <t>Cẩm Châu + Sơn Phong</t>
  </si>
  <si>
    <t xml:space="preserve">Cẩm Phô + Minh An + Sơn Phong + Tân An </t>
  </si>
  <si>
    <t>Cẩm Phô + Tân An</t>
  </si>
  <si>
    <t>IX</t>
  </si>
  <si>
    <t>K.4 Lạc Long Quân - Đoạn từ nhà ông Lê Thanh Sang đến đường Nguyễn Phan Vinh</t>
  </si>
  <si>
    <t>Đơn giá theo QĐ 48 (đ/m2)</t>
  </si>
  <si>
    <t>Địa bàn</t>
  </si>
  <si>
    <t>TT QĐ 48</t>
  </si>
  <si>
    <t>Hệ số theo QĐ 01 (K)</t>
  </si>
  <si>
    <t>Đường giao thông liên thôn từ nhà ông Đặng Văn Minh đến hết thôn Trung Châu</t>
  </si>
  <si>
    <t>Từ thôn Trung Châu đến hết nhà ông Phạm Thái</t>
  </si>
  <si>
    <t>Đoạn từ nhà ông Nguyễn Ngọc đến hết nhà ông Phạm Xuân Quý</t>
  </si>
  <si>
    <t>Đoạn đường dọc bờ kè từ thôn Phước Thắng đến thôn Trung Châu</t>
  </si>
  <si>
    <t>Thuộc thôn Trung Châu, Phước Thắng</t>
  </si>
  <si>
    <t>Thuộc thôn Đông Hà, Trung Hà, Đông Vĩnh</t>
  </si>
  <si>
    <t>1.1</t>
  </si>
  <si>
    <t>Đoạn từ phường Sơn Phong đến ngã ba đường bê tông nhà ông Lê Viết Thức</t>
  </si>
  <si>
    <t>ngã ba đường bê tông nhà ông Lê Viết Thức đến hết nhà bà Đỗ Thị Lanh</t>
  </si>
  <si>
    <t>Đoạn thuộc phường Sơn Phong</t>
  </si>
  <si>
    <t>Đường bờ Nam sông Hói Muống</t>
  </si>
  <si>
    <t>1.2</t>
  </si>
  <si>
    <t>Giáp Điện Bàn</t>
  </si>
  <si>
    <t>Đoạn từ tiếp giáp đường Nguyễn Chí Thanh đến đường ĐX 39</t>
  </si>
  <si>
    <t>Đoạn từ đường ĐX 39 đến ngã 3 mộ cụ Nguyễn Duy Hiệu</t>
  </si>
  <si>
    <t>Khu dân cư B6 773</t>
  </si>
  <si>
    <t>Khu dân cư Trảng Kèo</t>
  </si>
  <si>
    <t>Đường từ nhà ông Đôi đến nhà ông Vũ Bún</t>
  </si>
  <si>
    <t>Đường từ nhà bà Dốn đến nhà ông Bùi Hay</t>
  </si>
  <si>
    <t>Đường từ nhà ông Bùi Hay đến đường từ Hai Bà Trưng đi ngã 3 mộ NDH</t>
  </si>
  <si>
    <t>Đường từ miếu Trà Quế đến nhà Ông Trần Kế</t>
  </si>
  <si>
    <t>Đường từ nhà bà Lê Thị Tiềm đến khách sạn Trà Quế</t>
  </si>
  <si>
    <t>Đường nối từ đường ĐX 32 đế đường ĐX 31</t>
  </si>
  <si>
    <t>Đường từ nhà Ông C đến nhà Ông Trương Quý</t>
  </si>
  <si>
    <t>Bổ sung các tuyến đường</t>
  </si>
  <si>
    <t>3.1</t>
  </si>
  <si>
    <t>3.2</t>
  </si>
  <si>
    <t>15.1</t>
  </si>
  <si>
    <t>15.2</t>
  </si>
  <si>
    <t>15.3</t>
  </si>
  <si>
    <t>23.1</t>
  </si>
  <si>
    <t>23.2</t>
  </si>
  <si>
    <t>23.3</t>
  </si>
  <si>
    <t>23.4</t>
  </si>
  <si>
    <t>24.1</t>
  </si>
  <si>
    <t>24.2</t>
  </si>
  <si>
    <t>28.1</t>
  </si>
  <si>
    <t>28.2</t>
  </si>
  <si>
    <t>29.1</t>
  </si>
  <si>
    <t>29.2</t>
  </si>
  <si>
    <t>29.3</t>
  </si>
  <si>
    <t>29.4</t>
  </si>
  <si>
    <t>37.1</t>
  </si>
  <si>
    <t>37.2</t>
  </si>
  <si>
    <t>37.3</t>
  </si>
  <si>
    <t>39.2</t>
  </si>
  <si>
    <t>40.1</t>
  </si>
  <si>
    <t>40.2</t>
  </si>
  <si>
    <t>40.3</t>
  </si>
  <si>
    <t>40.4</t>
  </si>
  <si>
    <t>44.1</t>
  </si>
  <si>
    <t>44.2</t>
  </si>
  <si>
    <t>48.1</t>
  </si>
  <si>
    <t>48.2</t>
  </si>
  <si>
    <t>58.1</t>
  </si>
  <si>
    <t>58.2</t>
  </si>
  <si>
    <t>68.1</t>
  </si>
  <si>
    <t>68.2</t>
  </si>
  <si>
    <t>68.3</t>
  </si>
  <si>
    <t>72.1</t>
  </si>
  <si>
    <t>72.2</t>
  </si>
  <si>
    <t>72.3</t>
  </si>
  <si>
    <t>72.4</t>
  </si>
  <si>
    <t>72.5</t>
  </si>
  <si>
    <t>74.1</t>
  </si>
  <si>
    <t>74.2</t>
  </si>
  <si>
    <t>79.1</t>
  </si>
  <si>
    <t>79.2</t>
  </si>
  <si>
    <t>85.1</t>
  </si>
  <si>
    <t>85.2</t>
  </si>
  <si>
    <t>86.1</t>
  </si>
  <si>
    <t>86.2</t>
  </si>
  <si>
    <t>88.1</t>
  </si>
  <si>
    <t>88.2</t>
  </si>
  <si>
    <t>88.3</t>
  </si>
  <si>
    <t>93.1</t>
  </si>
  <si>
    <t>93.2</t>
  </si>
  <si>
    <t>94.1</t>
  </si>
  <si>
    <t>94.2</t>
  </si>
  <si>
    <t>99.1</t>
  </si>
  <si>
    <t>99.2</t>
  </si>
  <si>
    <t>99.3</t>
  </si>
  <si>
    <t>99.4</t>
  </si>
  <si>
    <t>103.1</t>
  </si>
  <si>
    <t>103.2</t>
  </si>
  <si>
    <t>104.1</t>
  </si>
  <si>
    <t>104.2</t>
  </si>
  <si>
    <t>104.3</t>
  </si>
  <si>
    <t>104.4</t>
  </si>
  <si>
    <t>105.1</t>
  </si>
  <si>
    <t>105.2</t>
  </si>
  <si>
    <t>105.3</t>
  </si>
  <si>
    <t>109.1</t>
  </si>
  <si>
    <t>109.2</t>
  </si>
  <si>
    <t>129.1</t>
  </si>
  <si>
    <t>129.2</t>
  </si>
  <si>
    <t>131.1</t>
  </si>
  <si>
    <t>131.2</t>
  </si>
  <si>
    <t>2.1</t>
  </si>
  <si>
    <t>2.2</t>
  </si>
  <si>
    <t>2.3</t>
  </si>
  <si>
    <t>2.4</t>
  </si>
  <si>
    <t>3.3</t>
  </si>
  <si>
    <t>4.1</t>
  </si>
  <si>
    <t>4.2</t>
  </si>
  <si>
    <t>4.3</t>
  </si>
  <si>
    <t>4.4</t>
  </si>
  <si>
    <t>4.5</t>
  </si>
  <si>
    <t>4.6</t>
  </si>
  <si>
    <t>4.7</t>
  </si>
  <si>
    <t>4.8</t>
  </si>
  <si>
    <t>4.9</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</si>
  <si>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</si>
  <si>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</si>
  <si>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</si>
  <si>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</si>
  <si>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</si>
  <si>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</si>
  <si>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</si>
  <si>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</si>
  <si>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</si>
  <si>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</si>
  <si>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</si>
  <si>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</si>
  <si>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</si>
  <si>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</si>
  <si>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</si>
  <si>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</si>
  <si>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</si>
  <si>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</si>
  <si>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</si>
  <si>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</si>
  <si>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</si>
  <si>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</si>
  <si>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</si>
  <si>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</si>
  <si>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</si>
  <si>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</si>
  <si>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</si>
  <si>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3.4</t>
  </si>
  <si>
    <t>3.5</t>
  </si>
  <si>
    <t>3.6</t>
  </si>
  <si>
    <t>3.7</t>
  </si>
  <si>
    <t>3.8</t>
  </si>
  <si>
    <t>3.9</t>
  </si>
  <si>
    <t>3.10</t>
  </si>
  <si>
    <t>3.11</t>
  </si>
  <si>
    <t>3.12</t>
  </si>
  <si>
    <t>3.13</t>
  </si>
  <si>
    <t>3.14</t>
  </si>
  <si>
    <t>3.15</t>
  </si>
  <si>
    <t>3.16</t>
  </si>
  <si>
    <t>3.17</t>
  </si>
  <si>
    <t>3.18</t>
  </si>
  <si>
    <t>3.19</t>
  </si>
  <si>
    <t>3.20</t>
  </si>
  <si>
    <t>3.21</t>
  </si>
  <si>
    <t>1.3</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</si>
  <si>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</si>
  <si>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</si>
  <si>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</si>
  <si>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</si>
  <si>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</si>
  <si>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</si>
  <si>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</si>
  <si>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</si>
  <si>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</si>
  <si>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</si>
  <si>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</si>
  <si>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</si>
  <si>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</si>
  <si>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</si>
  <si>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</si>
  <si>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</si>
  <si>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</si>
  <si>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</si>
  <si>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</si>
  <si>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</si>
  <si>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</si>
  <si>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</si>
  <si>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</si>
  <si>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</si>
  <si>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</si>
  <si>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</si>
  <si>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</si>
  <si>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</si>
  <si>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</si>
  <si>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</si>
  <si>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</si>
  <si>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</si>
  <si>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3=1x2</t>
  </si>
  <si>
    <t>5=4/3</t>
  </si>
  <si>
    <t>39.1</t>
  </si>
  <si>
    <t>1.4</t>
  </si>
  <si>
    <t>8.1</t>
  </si>
  <si>
    <t>8.2</t>
  </si>
  <si>
    <t>11.1</t>
  </si>
  <si>
    <t>11.2</t>
  </si>
  <si>
    <t>Đường quy hoạch có độ rộng 13,5m</t>
  </si>
  <si>
    <t>Đường quy hoạch có độ rộng 10,5m</t>
  </si>
  <si>
    <t>16.1</t>
  </si>
  <si>
    <t>16.2</t>
  </si>
  <si>
    <t>Đường có độ rộng 19,5m</t>
  </si>
  <si>
    <t>Đường có độ rộng 16,5m</t>
  </si>
  <si>
    <t>Đường có độ rộng 11,5m</t>
  </si>
  <si>
    <t>9.1</t>
  </si>
  <si>
    <t>9.2</t>
  </si>
  <si>
    <t>Đường ĐX31</t>
  </si>
  <si>
    <t>Khu tái định cư thôn Thanh Nhứt</t>
  </si>
  <si>
    <t>Đường quy hoạch lòng đường 5,5m (không vỉa hè)</t>
  </si>
  <si>
    <t>Đường quy hoạch lòng đường 3,5m (không vỉa hè)</t>
  </si>
  <si>
    <t>Bổ sung tuyển đường</t>
  </si>
  <si>
    <t>D</t>
  </si>
  <si>
    <t>6.1</t>
  </si>
  <si>
    <t>Đường có mặt cắt ngang rộng trên 4m</t>
  </si>
  <si>
    <t>6.2</t>
  </si>
  <si>
    <t>6.3</t>
  </si>
  <si>
    <t>Đường có mặt cắt ngang rộng từ 1,5m đến dưới 2,5m</t>
  </si>
  <si>
    <t>6.4</t>
  </si>
  <si>
    <t>Đường có mặt cắt ngang rộng dưới 1,5m</t>
  </si>
  <si>
    <t>Các đường bê tông còn lại</t>
  </si>
  <si>
    <t>Các đường đất còn lại</t>
  </si>
  <si>
    <t>17.1</t>
  </si>
  <si>
    <t>17.2</t>
  </si>
  <si>
    <t>Các đường thuộc KDC Bắc Sơn Phong</t>
  </si>
  <si>
    <t>Đường quy hoạch lòng đường 5,5m (vỉa hè 1m)</t>
  </si>
  <si>
    <t>Đường quy hoạch lòng đường 3,5m (vỉa hè 1m)</t>
  </si>
  <si>
    <t>Các tuyến đường khu Bức xúc</t>
  </si>
  <si>
    <t>Các tuyến đường khu trài dân tái định cư Bến Trễ</t>
  </si>
  <si>
    <t>Đoạn từ nhà ông Nguyễn Chấn đến nhà ông Thành</t>
  </si>
  <si>
    <t>Đoạn từ nhà ông Thành đến nhà ông Nguyễn Xí</t>
  </si>
  <si>
    <t xml:space="preserve">Đường từ đình Tiền Hiền đến nhà bà Tuyết thôn Phước Thắng </t>
  </si>
  <si>
    <t>Đường từ nhà ông Trần Bảy đến nhà ông Huỳnh Cúc thôn Trung Châu</t>
  </si>
  <si>
    <t>Đoạn dọc bờ kè thôn Đông Hà, Đông Vĩnh</t>
  </si>
  <si>
    <t>Khu dân cư Phước Thắng</t>
  </si>
  <si>
    <t>Từ giáp khối Hà Trung đến hết nhà bà Phạm Thị Còn ( Đại diện ông Phạm Tân)</t>
  </si>
  <si>
    <t>Từ nhà bà Phạm Thị Còn ( Đại diện ông Phạm Tân) đến cuối tuyến</t>
  </si>
  <si>
    <t>Kiệt đường Nguyễn Tri Phương đoạn từ nhà ông Hứa Cảnh giáp đường Nguyễn Tri Phương đến nhà bà Trần Thị Em giáp đường Nguyễn Khoa</t>
  </si>
  <si>
    <t xml:space="preserve"> Tân An</t>
  </si>
  <si>
    <t>Đoạn từ đường Trần Hưng Đạo đến đường Lý Thường Kiệt</t>
  </si>
  <si>
    <t>Đoạn từ đường Lý Thường Kiệt đến miếu Ông Cọp</t>
  </si>
  <si>
    <t>Tân An + Sơn Phong</t>
  </si>
  <si>
    <t xml:space="preserve"> Sơn Phong</t>
  </si>
  <si>
    <t>Đoạn từ giáp phường Sơn Phong đến ngã tư đường Lê Thánh Tông</t>
  </si>
  <si>
    <t>Đoạn từ giáp đường Trần Hưng Đạo đến hết đia bàn phường Sơn Phong.</t>
  </si>
  <si>
    <t>Sơn Phong + Cẩm Châu</t>
  </si>
  <si>
    <t xml:space="preserve">  </t>
  </si>
  <si>
    <t>Đoạn giáp đường Trần Hưng Đạo đến cây xăng Bến xe cũ</t>
  </si>
  <si>
    <t>Đoạn từ cây xăng Bến xe cũ đến đường vào Xí nghiệp Lâm Nghiệp (cũ)</t>
  </si>
  <si>
    <t>18.1</t>
  </si>
  <si>
    <t>18.2</t>
  </si>
  <si>
    <t>18.3</t>
  </si>
  <si>
    <t>Khu dân cư Bến Trễ (Bà Bình)</t>
  </si>
  <si>
    <t>Đường Nguyễn Tất Thành (áp dụng như phường Thanh Hà)</t>
  </si>
  <si>
    <t>Bổ sung và bằng giá đất phê duyệt KĐT Võng Nhi</t>
  </si>
  <si>
    <t>Đoạn từ đường Tống Văn Sương đến hệ thống bơm nước thủy lợi Cẩm Châu - Cẩm Thanh</t>
  </si>
  <si>
    <t>Đoạn từ hệ thống bơm nước thủy lợi đến cuối tuyến</t>
  </si>
  <si>
    <t>Giá đất cụ thể theo hệ số QĐ 01</t>
  </si>
  <si>
    <t>Tỷ lệ giữa giá PBTT so với giá đất hệ số hiện hành</t>
  </si>
  <si>
    <r>
      <t xml:space="preserve">Đường </t>
    </r>
    <r>
      <rPr>
        <b/>
        <sz val="11"/>
        <rFont val="Times New Roman"/>
        <family val="1"/>
      </rPr>
      <t>ĐX</t>
    </r>
    <r>
      <rPr>
        <sz val="11"/>
        <rFont val="Times New Roman"/>
        <family val="1"/>
      </rPr>
      <t>31</t>
    </r>
  </si>
  <si>
    <r>
      <rPr>
        <b/>
        <sz val="11"/>
        <rFont val="Times New Roman"/>
        <family val="1"/>
      </rPr>
      <t>Đường ĐX 39</t>
    </r>
    <r>
      <rPr>
        <sz val="11"/>
        <rFont val="Times New Roman"/>
        <family val="1"/>
      </rPr>
      <t xml:space="preserve"> (từ tiếp giáp đường ĐX34 kéo thẳng về phía Tây giáp đường ĐX31)</t>
    </r>
  </si>
  <si>
    <r>
      <rPr>
        <b/>
        <sz val="11"/>
        <rFont val="Times New Roman"/>
        <family val="1"/>
      </rPr>
      <t>Đường ĐH 34</t>
    </r>
    <r>
      <rPr>
        <sz val="11"/>
        <rFont val="Times New Roman"/>
        <family val="1"/>
      </rPr>
      <t xml:space="preserve"> từ đường Tôn Đức Thắng kéo thẳng về phía Bắc giáp đường ĐX39 </t>
    </r>
  </si>
  <si>
    <r>
      <rPr>
        <b/>
        <sz val="11"/>
        <rFont val="Times New Roman"/>
        <family val="1"/>
      </rPr>
      <t xml:space="preserve">Đường ĐX 32 </t>
    </r>
    <r>
      <rPr>
        <sz val="11"/>
        <rFont val="Times New Roman"/>
        <family val="1"/>
      </rPr>
      <t>(đoạn giáp ĐX 39 kéo về phía Bắc đến giáp đường từ Hai Bà Trưng đi ngã 3 mộ NDH)</t>
    </r>
  </si>
  <si>
    <r>
      <t>Khu dân cư đường</t>
    </r>
    <r>
      <rPr>
        <b/>
        <sz val="11"/>
        <rFont val="Times New Roman"/>
        <family val="1"/>
      </rPr>
      <t xml:space="preserve"> </t>
    </r>
    <r>
      <rPr>
        <sz val="11"/>
        <rFont val="Times New Roman"/>
        <family val="1"/>
      </rPr>
      <t>Nguyễn Tất Thành (áp dụng như phường Thanh Hà)</t>
    </r>
  </si>
  <si>
    <r>
      <rPr>
        <b/>
        <sz val="11"/>
        <rFont val="Times New Roman"/>
        <family val="1"/>
      </rPr>
      <t>Đường Hai Bà Trưng</t>
    </r>
    <r>
      <rPr>
        <sz val="11"/>
        <rFont val="Times New Roman"/>
        <family val="1"/>
      </rPr>
      <t xml:space="preserve"> (Đoạn từ Cống Trà Quế đến hết cầu An Bàng)</t>
    </r>
  </si>
  <si>
    <r>
      <rPr>
        <b/>
        <sz val="11"/>
        <rFont val="Times New Roman"/>
        <family val="1"/>
      </rPr>
      <t>Đường Phan Ngọc Nhân</t>
    </r>
    <r>
      <rPr>
        <sz val="11"/>
        <rFont val="Times New Roman"/>
        <family val="1"/>
      </rPr>
      <t xml:space="preserve"> (áp dụng như phường Tân An)</t>
    </r>
  </si>
  <si>
    <r>
      <t xml:space="preserve">Đường </t>
    </r>
    <r>
      <rPr>
        <b/>
        <sz val="11"/>
        <rFont val="Times New Roman"/>
        <family val="1"/>
      </rPr>
      <t>dọc đầm Trà Quế</t>
    </r>
    <r>
      <rPr>
        <sz val="11"/>
        <rFont val="Times New Roman"/>
        <family val="1"/>
      </rPr>
      <t xml:space="preserve"> từ nhà ông Nguyễn Chấn đến </t>
    </r>
    <r>
      <rPr>
        <b/>
        <sz val="11"/>
        <rFont val="Times New Roman"/>
        <family val="1"/>
      </rPr>
      <t>nhà ông Nguyễn Xí</t>
    </r>
  </si>
  <si>
    <r>
      <rPr>
        <b/>
        <sz val="11"/>
        <rFont val="Times New Roman"/>
        <family val="1"/>
      </rPr>
      <t xml:space="preserve">Đường dẫn cầu Cửa Đại </t>
    </r>
    <r>
      <rPr>
        <sz val="11"/>
        <rFont val="Times New Roman"/>
        <family val="1"/>
      </rPr>
      <t>thuộc địa bàn xã Cẩm Thanh</t>
    </r>
  </si>
  <si>
    <r>
      <rPr>
        <b/>
        <sz val="11"/>
        <rFont val="Times New Roman"/>
        <family val="1"/>
      </rPr>
      <t>Đường ĐX 16</t>
    </r>
    <r>
      <rPr>
        <sz val="11"/>
        <rFont val="Times New Roman"/>
        <family val="1"/>
      </rPr>
      <t xml:space="preserve"> (thôn Võng Nhi)</t>
    </r>
  </si>
  <si>
    <r>
      <rPr>
        <b/>
        <sz val="11"/>
        <rFont val="Times New Roman"/>
        <family val="1"/>
      </rPr>
      <t>Đường ĐX 17</t>
    </r>
    <r>
      <rPr>
        <sz val="11"/>
        <rFont val="Times New Roman"/>
        <family val="1"/>
      </rPr>
      <t xml:space="preserve"> (thôn Thành Nhì - Cồn Nhàn)</t>
    </r>
  </si>
  <si>
    <r>
      <rPr>
        <b/>
        <sz val="11"/>
        <rFont val="Times New Roman"/>
        <family val="1"/>
      </rPr>
      <t>Đường ĐX 18</t>
    </r>
    <r>
      <rPr>
        <sz val="11"/>
        <rFont val="Times New Roman"/>
        <family val="1"/>
      </rPr>
      <t xml:space="preserve"> (thôn Thanh Nhứt)</t>
    </r>
  </si>
  <si>
    <r>
      <rPr>
        <b/>
        <sz val="11"/>
        <rFont val="Times New Roman"/>
        <family val="1"/>
      </rPr>
      <t>Đường ĐX 19</t>
    </r>
    <r>
      <rPr>
        <sz val="11"/>
        <rFont val="Times New Roman"/>
        <family val="1"/>
      </rPr>
      <t xml:space="preserve"> (thôn Thanh Nhì, thôn Thanh Đông)</t>
    </r>
  </si>
  <si>
    <r>
      <rPr>
        <b/>
        <sz val="11"/>
        <rFont val="Times New Roman"/>
        <family val="1"/>
      </rPr>
      <t>Đường ĐX 20</t>
    </r>
    <r>
      <rPr>
        <sz val="11"/>
        <rFont val="Times New Roman"/>
        <family val="1"/>
      </rPr>
      <t xml:space="preserve"> (đi Biền Lăng, thôn Thanh Nhứt)</t>
    </r>
  </si>
  <si>
    <r>
      <rPr>
        <b/>
        <sz val="11"/>
        <rFont val="Times New Roman"/>
        <family val="1"/>
      </rPr>
      <t>Đường ĐX 21</t>
    </r>
    <r>
      <rPr>
        <sz val="11"/>
        <rFont val="Times New Roman"/>
        <family val="1"/>
      </rPr>
      <t>(Gò Hý, thôn Thanh Tam Đông)</t>
    </r>
  </si>
  <si>
    <r>
      <rPr>
        <b/>
        <sz val="11"/>
        <rFont val="Times New Roman"/>
        <family val="1"/>
      </rPr>
      <t xml:space="preserve">Đường ĐX 22 </t>
    </r>
    <r>
      <rPr>
        <sz val="11"/>
        <rFont val="Times New Roman"/>
        <family val="1"/>
      </rPr>
      <t>(đường nhựa thôn Vạn Lăng)</t>
    </r>
  </si>
  <si>
    <r>
      <rPr>
        <b/>
        <sz val="11"/>
        <rFont val="Times New Roman"/>
        <family val="1"/>
      </rPr>
      <t xml:space="preserve">Đường ĐX 23 </t>
    </r>
    <r>
      <rPr>
        <sz val="11"/>
        <rFont val="Times New Roman"/>
        <family val="1"/>
      </rPr>
      <t>(đi Sau Doi, thôn Thanh Tam Đông)</t>
    </r>
  </si>
  <si>
    <t>Cẩm Phô + M.An</t>
  </si>
  <si>
    <t>Đang xin chủ trương giao đất và đề nghị phê duyệt giá cụ thẻ</t>
  </si>
  <si>
    <t>Giá phổ biến thị trường</t>
  </si>
  <si>
    <t>Giáp điện bàn</t>
  </si>
  <si>
    <t xml:space="preserve">Tên đường phố /
Ranh giới các đoạn đường phố </t>
  </si>
  <si>
    <t>Quyết định số 01</t>
  </si>
  <si>
    <t>Đơn giá (đ/m2)</t>
  </si>
  <si>
    <t>Hệ số (k)</t>
  </si>
  <si>
    <t>Thành tiền (đ)</t>
  </si>
  <si>
    <t>I. ĐẤT Ở ĐÔ THỊ TRÊN ĐỊA BÀN THÀNH PHỐ HỘI AN</t>
  </si>
  <si>
    <t>Tên đường phố /
Ranh giới các đoạn đường phố</t>
  </si>
  <si>
    <t>II. ĐẤT Ở NÔNG THÔN TRÊN ĐỊA BÀN THÀNH PHỐ HỘI AN</t>
  </si>
  <si>
    <t>Hệ số (K)</t>
  </si>
  <si>
    <r>
      <t xml:space="preserve">Cửa Đại </t>
    </r>
    <r>
      <rPr>
        <sz val="11"/>
        <rFont val="Times New Roman"/>
        <family val="1"/>
      </rPr>
      <t>(Cẩm Châu + Cửa Đại +Sơn Phong)</t>
    </r>
  </si>
  <si>
    <r>
      <t xml:space="preserve">Hai Bà Trưng </t>
    </r>
    <r>
      <rPr>
        <sz val="11"/>
        <rFont val="Times New Roman"/>
        <family val="1"/>
      </rPr>
      <t>(Cẩm An + Cẩm Châu + Cẩm Hà + Cẩm Phô + Minh An + Tân An )</t>
    </r>
  </si>
  <si>
    <r>
      <t xml:space="preserve">Lê Hồng Phong </t>
    </r>
    <r>
      <rPr>
        <sz val="11"/>
        <rFont val="Times New Roman"/>
        <family val="1"/>
      </rPr>
      <t>(Cẩm Hà + Cẩm Phô + Tân An)</t>
    </r>
  </si>
  <si>
    <r>
      <t xml:space="preserve">Lý Thái Tổ  </t>
    </r>
    <r>
      <rPr>
        <sz val="11"/>
        <rFont val="Times New Roman"/>
        <family val="1"/>
      </rPr>
      <t>(Cẩm Châu + Sơn Phong + Tân An)</t>
    </r>
  </si>
  <si>
    <r>
      <t>Lý Thường Kiệt</t>
    </r>
    <r>
      <rPr>
        <sz val="11"/>
        <rFont val="Times New Roman"/>
        <family val="1"/>
      </rPr>
      <t xml:space="preserve">  (Cẩm Châu + Cẩm Phô + Minh An + Sơn Phong + Tân An )</t>
    </r>
  </si>
  <si>
    <r>
      <t xml:space="preserve">Nguyễn Tất Thành </t>
    </r>
    <r>
      <rPr>
        <sz val="11"/>
        <rFont val="Times New Roman"/>
        <family val="1"/>
      </rPr>
      <t>(Cẩm Hà + Cẩm Phô + Tân An + Thanh Hà)</t>
    </r>
  </si>
  <si>
    <r>
      <t xml:space="preserve">Nguyễn Trường Tộ </t>
    </r>
    <r>
      <rPr>
        <sz val="11"/>
        <rFont val="Times New Roman"/>
        <family val="1"/>
      </rPr>
      <t>(Cẩm Phô + Minh An + Sơn Phong + Tân An )</t>
    </r>
  </si>
  <si>
    <r>
      <t>ĐƯỜNG TRONG KHU DÂN CƯ TRÊN ĐỊA BÀN TẤT CẢ CÁC PHƯỜNG</t>
    </r>
    <r>
      <rPr>
        <sz val="11"/>
        <rFont val="Times New Roman"/>
        <family val="1"/>
      </rPr>
      <t xml:space="preserve"> (trừ các đường tiếp giáp với trục đường chính tại mục A).</t>
    </r>
  </si>
  <si>
    <t>III. ĐẤT SẢN XUẤT KINH DOANH PHI NÔNG NGHIỆP KHÔNG PHẢI LÀ ĐẤT THƯƠNG MẠI DỊCH VỤ</t>
  </si>
  <si>
    <t>Cụm công nghiệp đô thị Thanh Hà</t>
  </si>
  <si>
    <t>Tên CCN</t>
  </si>
  <si>
    <t>Đơn giá thời hạn 50 năm)</t>
  </si>
  <si>
    <t>UBND TP Hội An đề xuất điều chỉnh</t>
  </si>
  <si>
    <t>Sở Tài chính tính lại thời hạn 70 năm (đơn giá 50 năm /50*70)</t>
  </si>
  <si>
    <t>IV. ĐẤT THƯƠNG MẠI DỊCH VỤ</t>
  </si>
  <si>
    <t>Tại Quyết định số 01/2018/QĐ-UBND quy định đất TMDV:</t>
  </si>
  <si>
    <t>+ Đường Âu Cơ: 1.750.000 đ/m2 * 1,2 = 2.100.000 đ/m2</t>
  </si>
  <si>
    <t>+ Đường Lạc Long Quân: 1.610.000 đ/m2 * 1,2 = 1.932.000 đ/m2</t>
  </si>
  <si>
    <t>Có ý kiến nội dung này trong văn bản góp ý</t>
  </si>
  <si>
    <t>A</t>
  </si>
  <si>
    <t>I</t>
  </si>
  <si>
    <t>CÁC TRỤC ĐƯỜNG CHÍNH</t>
  </si>
  <si>
    <t xml:space="preserve">18 Tháng 8 </t>
  </si>
  <si>
    <t>6.5</t>
  </si>
  <si>
    <t>Chia đoạn</t>
  </si>
  <si>
    <t>10.1</t>
  </si>
  <si>
    <t>10.2</t>
  </si>
  <si>
    <t>14.1</t>
  </si>
  <si>
    <t>14.2</t>
  </si>
  <si>
    <t>16.3</t>
  </si>
  <si>
    <t>16.4</t>
  </si>
  <si>
    <t xml:space="preserve">Giữ nguyên, sau khi thực hiện Dự án sẽ điều chỉnh toàn tuyến </t>
  </si>
  <si>
    <t>Đề xuất giữ nguyên theo giá đất cụ thể bồi thường dự án cầu Cẩm Kim</t>
  </si>
  <si>
    <t>Đề xuất giữ nguyê theo giá đất cụ thể bồi thường dự án Lâm Sa - Tu Lễ - Xuân Hòa và Bàu Đưng</t>
  </si>
  <si>
    <t>Đề xuất giữ nguyên theo giá đất cụ thể bồi thường dự án Nhị Trưng - Cồn Thu</t>
  </si>
  <si>
    <t>Đề xuất giữ nguyên theo giá đất cụ thể bồi thường dự án Lâm Sa - Tu Lễ - Xuân Hòa và Bàu Đưng</t>
  </si>
  <si>
    <t>Đề xuất giữ nguyên theo giá đất cụ thể bồi thường dự án Cầu Thanh Nam</t>
  </si>
  <si>
    <t>Đề xuất giữ nguyên theo giá đất cụ thể bồi thường dự án Vệt cây xanh  đường 603A</t>
  </si>
  <si>
    <t>Đất trồng cây lâu năm</t>
  </si>
  <si>
    <t>Đất rừng sản xuất</t>
  </si>
  <si>
    <t>Đất nuôi trồng thủy sản</t>
  </si>
  <si>
    <t>Chênh lệch (%)</t>
  </si>
  <si>
    <t>Phạm Văn Đồng (QL1A) - Tính cả 2 bên đường</t>
  </si>
  <si>
    <t>Từ giáp xã Tam Hiệp (Bến ghe chợ Trạm cũ - phía Đông đường; Đường 24/3 - phía Tây đường) đến giáp cống May Viên</t>
  </si>
  <si>
    <t>Từ giáp cống May Viên đến hết nhà ông Nguyễn Tấn Hân (phía Đông đường); đến hết nhà ông Phạm Duyên (phía Tây đường)</t>
  </si>
  <si>
    <t>Từ nhà ông Nguyễn Trọng Xá (phía Đông đường); nhà ông Phạm Đề (phía Tây đường) đến giáp cầu An Tân</t>
  </si>
  <si>
    <t>Từ cầu An Tân đến giáp xã Tam Nghĩa</t>
  </si>
  <si>
    <t>Các kiệt, các đường tiếp giáp đường Phạm Văn Đồng (Quốc lộ 1A)</t>
  </si>
  <si>
    <t>Kiệt đường tiếp giáp từ đường Phạm Văn Đồng (QL1A) đến đường bao quanh khu hoa viên (chợ An Tân cũ - rộng &gt; 2,5m).</t>
  </si>
  <si>
    <t>Kiệt đường tiếp giáp từ đường Phạm Văn Đồng (QL1A) đến đường bê tông 3,5m (rộng 2m - khu vực chợ An Tân cũ)</t>
  </si>
  <si>
    <t>Tuyến đường tiếp giáp từ đường Phạm Văn Đồng (QL1A) đến đường sắt (đường lên chợ Chu Lai).</t>
  </si>
  <si>
    <t>Tuyến đường tiếp giáp từ đường Phạm Văn Đồng (QL1A) đến nhà văn hoá huyện</t>
  </si>
  <si>
    <t>Kiệt đường tiếp giáp từ đường Phạm Văn Đồng (QL1A - nhà ông Bùi Văn Bảo) đến giáp khu dân cư Tam Quang GĐ 4 (khu Vạn Kim).</t>
  </si>
  <si>
    <t>Kiệt đường tiếp giáp từ đường Phạm Văn Đồng (QL1A - nhà bà Lâm) đến giáp khu dân cư Tam Quang GĐ 4 (khu Vạn Kim).</t>
  </si>
  <si>
    <t>Kiệt đường tiếp giáp từ đường Phạm Văn Đồng (QL1A) đi đường Nguyễn Văn Linh (phía sau Trường THCS Kim Đồng)</t>
  </si>
  <si>
    <t>Tuyến đường qua nhà sinh hoạt Khối phố 5</t>
  </si>
  <si>
    <t xml:space="preserve"> -</t>
  </si>
  <si>
    <t>Từ giáp đường sắt đến hết nhà ông Mậu</t>
  </si>
  <si>
    <t xml:space="preserve"> - </t>
  </si>
  <si>
    <t>Từ hết nhà ông Mậu đến hết nhà ông Nghiểm (giáp đường Lý Thường Kiệt)</t>
  </si>
  <si>
    <t>Kiệt đường tiếp giáp từ đường Phạm Văn Đồng (QL1A) đến đường sắt (Trường TH Võ Thị Sáu cũ).</t>
  </si>
  <si>
    <t>Kiệt đường tiếp giáp từ đường Phạm Văn Đồng (QL1A) đến Bến ghe Chợ trạm cũ (Phía Nam đường)</t>
  </si>
  <si>
    <t>Kiệt đường từ nhà ông Mùi (đường sắt) đến hết nhà Ông Triệu</t>
  </si>
  <si>
    <t>Các Kiệt khác</t>
  </si>
  <si>
    <t>Kiệt đường Nguyễn Văn Linh (từ giáp nhà ông Hùng đi qua đường vào nhà văn hoá huyện đến giáp đường Huỳnh Thúc Kháng)</t>
  </si>
  <si>
    <t>Kiệt đường Lê Đình Dương: Từ giáp sông (bên hông chợ An Tân cũ) đến giáp đường Lê Đình Dương</t>
  </si>
  <si>
    <t>Kiệt đường Hồ Xuân Hương: Từ giáp đường Hồ Xuân Hương đến Khu khai thác quỹ đất khối 2</t>
  </si>
  <si>
    <t>Đường Nguyễn Văn Linh</t>
  </si>
  <si>
    <t>Đường Phan Bá Phiến (đường số 03)</t>
  </si>
  <si>
    <t>Từ nhà ông Nguyễn Hoàng Vũ đến giáp nhà ông Trần Văn Oai</t>
  </si>
  <si>
    <t xml:space="preserve"> Đường Lý Thường Kiệt</t>
  </si>
  <si>
    <t>Từ giáp quốc lộ 1A đến giáp đường sắt</t>
  </si>
  <si>
    <t xml:space="preserve">Từ giáp đường sắt đến hết nhà bà 4 Ưng </t>
  </si>
  <si>
    <t>Từ hết nhà bà 4 Ưng đến giáp cầu Nguyễn Phùng</t>
  </si>
  <si>
    <t>Đường Quang Trung (Từ giáp Quốc lộ 1A đến giáp cầu Tam Giang)</t>
  </si>
  <si>
    <t>Đường Hồ Xuân Hương (Từ giáp Quốc lộ 1A đến giáp ngã 3 nhà ông Hận)</t>
  </si>
  <si>
    <t>Đường Phan Châu Trinh (Từ giáp Quốc lộ 1A đến giáp đường Nguyễn Văn Linh)</t>
  </si>
  <si>
    <t>Đường Nguyễn Chí Thanh (Từ giáp Quốc lộ 1A đến giáp đường Nguyễn Văn Linh)</t>
  </si>
  <si>
    <t>Đường Huỳnh Thúc Kháng (Từ giáp Quốc lộ 1A đến giáp đường Nguyễn Văn Linh)</t>
  </si>
  <si>
    <t>Đường Lê Văn Tâm</t>
  </si>
  <si>
    <t>Đường Chu Văn An (Từ giáp Quốc lộ 1A đến giáp đường Nguyễn Văn Linh)</t>
  </si>
  <si>
    <t>Đường Phan Tứ (Đoạn còn lại không thuộc Khu dân cư Tam Quang, thị trấn Núi Thành)</t>
  </si>
  <si>
    <t>Đường Lê Đình Dương (Đường ĐT 618 cũ, Qlộ 1A đến giáp xã Tam Nghĩa)</t>
  </si>
  <si>
    <t>Đường Hoàng Hoa Thám (từ giáp Quốc lộ 1A đến giáp xã Tam Nghĩa)</t>
  </si>
  <si>
    <t>Đường Nguyễn Văn Trỗi (từ giáp Quốc lộ 1A đến đường sắt - giáp xã Tam Nghĩa)</t>
  </si>
  <si>
    <t>Đường Trần Hưng Đạo (từ giáp Quốc lộ 1A đến giáp xã Tam Nghĩa)</t>
  </si>
  <si>
    <t>Đường Thái Phiên (từ giáp Quốc lộ 1A đến giáp xã Tam Nghĩa)</t>
  </si>
  <si>
    <t>Đường Trần Thị Lý (từ giáp Quốc lộ 1A đến giáp đường Lê Hồng Phong)</t>
  </si>
  <si>
    <t>Đường Lê Hồng Phong</t>
  </si>
  <si>
    <t>21.1</t>
  </si>
  <si>
    <t>Từ giáp đường Hoàng Hoa Thám đến giáp đường Trần Hưng Đạo</t>
  </si>
  <si>
    <t>21.2</t>
  </si>
  <si>
    <t xml:space="preserve">Từ giáp đường Trần Hưng Đạo đến giáp đường ĐT 620 </t>
  </si>
  <si>
    <t>Hải Thượng Lãng Ông</t>
  </si>
  <si>
    <t>22.1</t>
  </si>
  <si>
    <t>Từ giáp đường sắt đến ngã ba đường Phạm Phú Thứ (đường vào Cụm công nghiệp Trảng Tôn).</t>
  </si>
  <si>
    <t>22.2</t>
  </si>
  <si>
    <t>Từ giáp ngã ba đường Phạm Phú Thứ (đường vào Cụm công nghiệp Trảng Tôn) đến giáp cống mương Bầu Dẻ.</t>
  </si>
  <si>
    <t>Đường Phạm Phú Thứ</t>
  </si>
  <si>
    <t>Các tuyến đường nằm trong khu TĐC Cụm CN-TTCN Trảng Tôn - khối 1</t>
  </si>
  <si>
    <t>Các tuyến đường nằm trong Cụm CN-TTCN Trảng Tôn - khối 1</t>
  </si>
  <si>
    <t>Đường 24/3 (Phía Nam đường)</t>
  </si>
  <si>
    <t>26.1</t>
  </si>
  <si>
    <t xml:space="preserve">Từ giáp Qlộ 1A - đến giáp đường sắt </t>
  </si>
  <si>
    <t>26.2</t>
  </si>
  <si>
    <t xml:space="preserve">Từ giáp đường sắt đến hết nhà ông Mai Giới (ngã ba đường bê tông) </t>
  </si>
  <si>
    <t>Đường Phan Đình Phùng</t>
  </si>
  <si>
    <t>27.1</t>
  </si>
  <si>
    <t>Từ giáp Qlộ 1A - đến giáp đường sắt.</t>
  </si>
  <si>
    <t>27.2</t>
  </si>
  <si>
    <t xml:space="preserve">Từ giáp đường sắt đến hết nhà ông Xuyên </t>
  </si>
  <si>
    <t>27.3</t>
  </si>
  <si>
    <t>Từ hết nhà ông Xuyên đến giáp xã Tam Hiệp</t>
  </si>
  <si>
    <t>Đường Đỗ Đăng Tuyển (Từ giáp đường Nguyễn Văn Linh đế nhà bà Quang)</t>
  </si>
  <si>
    <t>Khu khai thác quỹ đất của huyện Núi Thành (Từ giáp đường Nguyễn Văn Linh đến hết nhà ông Đặng Hào)</t>
  </si>
  <si>
    <t>Đường khu vực xung quanh nhà văn hóa khối 2</t>
  </si>
  <si>
    <t>Khu khai thác quỹ đất Khối 2 - Thị Núi Thành (Đối diện Nhà văn hóa Khối phố 2)</t>
  </si>
  <si>
    <t>Các tuyến đường không thuộc các tuyến trên nằm dưới đường sắt</t>
  </si>
  <si>
    <t>- Đường bê tông:</t>
  </si>
  <si>
    <t>- Đường đất:</t>
  </si>
  <si>
    <t>Các tuyến đường không thuộc các tuyến trên nằm trên đường sắt</t>
  </si>
  <si>
    <t>Khu dân cư Tam Quang, thị trấn Núi Thành</t>
  </si>
  <si>
    <t>Khu dân cư Bắc khu hành chính huyện Núi Thành, tại khối phố 3</t>
  </si>
  <si>
    <t>Khu dân cư thị trấn Núi Thành (thanh toán dự án BT)</t>
  </si>
  <si>
    <t>TAM XUÂN 1 (xã đồng bằng)</t>
  </si>
  <si>
    <t>Đất ven đường Quốc lộ 1A</t>
  </si>
  <si>
    <t>Từ giáp cầu Tam Kỳ đến Kênh N3.1 (gần nhà bà Trần Thị Cương)</t>
  </si>
  <si>
    <t>Từ Kênh N3.1 đến cống kênh N3.2 (NH NN&amp;PTNT)</t>
  </si>
  <si>
    <t>Từ trong cống kênh N3.2 đến giáp xã Tam Xuân 2</t>
  </si>
  <si>
    <t>Đất ven đường từ cầu Tam Kỳ mới (cầu Tam Kỳ 2) đến giáp ngã 3 Quốc lộ 1A cũ</t>
  </si>
  <si>
    <t>Đất ven đường ĐH 104 (mới)</t>
  </si>
  <si>
    <t>Từ đường sắt đến mương kênh (cống ba cửa)</t>
  </si>
  <si>
    <t>Từ mương kênh (cống ba cửa) đến tràn xả lũ Phú Ninh</t>
  </si>
  <si>
    <t>Đất ven đường ĐH 104 (cũ)</t>
  </si>
  <si>
    <t>Từ giáp Quốc lộ 1A đến giáp đường tránh Nguyễn Hoàng</t>
  </si>
  <si>
    <t>Các tuyến đường khác:</t>
  </si>
  <si>
    <t>Từ nhà ông Danh đến giáp đường tránh Nguyễn Hoàng</t>
  </si>
  <si>
    <t>Từ kênh tưới bên hông nhà ông Nguyễn Đức Toàn đến giáp nhà bà Phạm Thị Thanh Thu</t>
  </si>
  <si>
    <t>Từ giáp đường lên nghĩa trang liệt sỹ đến trước nhà ông Nguyễn Đức Toàn (thôn Khương Mỹ)</t>
  </si>
  <si>
    <t>Hai tuyến đường vào khu TĐC cầu Tam Kỳ 2</t>
  </si>
  <si>
    <t>Từ kênh N3.1 (giáp Quốc lộ 1A) đến cống qua kênh (phía trước nhà ông Lê Ngọc Châu)</t>
  </si>
  <si>
    <t>Đường theo kênh N3.2 (gần NHNN) đến cống qua đường đầu tiên (cống bà Niên)</t>
  </si>
  <si>
    <t>Từ cống qua đường đầu tiên (cống bà Niên) đến Cầu máng Tam Tiến</t>
  </si>
  <si>
    <t>Đường đi Miếu Ông (Từ đường sắt đến Mương kênh)</t>
  </si>
  <si>
    <t>Khu dân cư không thuộc các tuyến trên gồm các thôn còn lại</t>
  </si>
  <si>
    <t>TAM XUÂN 2 (xã đồng bằng)</t>
  </si>
  <si>
    <t>Từ giáp xã Tam Xuân 1 đến Bưu điện văn hóa xã</t>
  </si>
  <si>
    <t>Từ trong Bưu điện văn hóa xã đến giáp cầu Bà Bầu</t>
  </si>
  <si>
    <t>Đất khu vực chợ Bà Bầu</t>
  </si>
  <si>
    <t>Khu dân cư có mặt tiền đối diện chợ và đường trục chính vào chợ</t>
  </si>
  <si>
    <t>Đất quy hoạch khu dân cư còn lại của chợ Bà Bầu</t>
  </si>
  <si>
    <t>Đường quy hoạch (mặt cắt đường rộng 7m) thuộc Khu Tái định cư cầu Bà Bầu</t>
  </si>
  <si>
    <t>Tuyến đất dọc đê bao đến nhà ông Nguyễn Văn Mai</t>
  </si>
  <si>
    <t>Tuyến đất ven đường 104 cống Gò Da đến Trạm bảo vệ rừng</t>
  </si>
  <si>
    <t>Tuyến từ giáp xã Tam Xuân 1 đến giáp đường sắt (ga Bà Khôi cũ)</t>
  </si>
  <si>
    <t>Tuyến Thạch Kiều đi Đức Bố</t>
  </si>
  <si>
    <t>Khu dân cư không thuộc các tuyến trên</t>
  </si>
  <si>
    <t>TAM ANH BẮC (xã đồng bằng)</t>
  </si>
  <si>
    <t>Từ cầu Bà Bầu đến giáp đường đi Vũng Lắm (phía Đông đường); giáp mương nước (phía Tây đường)</t>
  </si>
  <si>
    <t>Từ đường đi Vũng Lắm đến hết chùa Phổ Minh</t>
  </si>
  <si>
    <t>Từ giáp chùa Phổ Minh đến giáp xã Tam Anh Nam</t>
  </si>
  <si>
    <t>Đất ven đường Quốc phòng</t>
  </si>
  <si>
    <t>Từ Đập đá đến Kênh tưới Đội 4 (cũ)</t>
  </si>
  <si>
    <t>Từ kênh tưới đội 4 (cũ) - Kênh N28</t>
  </si>
  <si>
    <t>Từ Kênh N28 - Kênh N29</t>
  </si>
  <si>
    <t>Đất ven đường khu Dồn</t>
  </si>
  <si>
    <t>Từ thửa đất ông Huỳnh Cứ đến hết đường bê tông (cây sưa)</t>
  </si>
  <si>
    <t>Đất ven đường đi Vũng lắm</t>
  </si>
  <si>
    <t>Từ kênh N2.94 đến giáp sông</t>
  </si>
  <si>
    <t>Đất ven đường đi Khu công nghiệp Việt Hàn</t>
  </si>
  <si>
    <t>5.1</t>
  </si>
  <si>
    <t>5.2</t>
  </si>
  <si>
    <t>Từ đường sắt đến kênh N29</t>
  </si>
  <si>
    <t xml:space="preserve"> Các tuyến đường khác:</t>
  </si>
  <si>
    <t>Đường bê tông thôn An Lương</t>
  </si>
  <si>
    <t>Đường liên tổ 4, 5 (Từ đường sắt đến nhà bà Đặng Thị Hà)</t>
  </si>
  <si>
    <t>Từ giáp Quốc lộ 1A đến giáp lò gạch (phía Nam đường)</t>
  </si>
  <si>
    <t>6.6</t>
  </si>
  <si>
    <t xml:space="preserve">Từ giáp Quốc lộ 1A (nhà ông Mai) đi đường liên thôn </t>
  </si>
  <si>
    <t>6.7</t>
  </si>
  <si>
    <t xml:space="preserve">Từ giáp Quốc lộ 1A (nhà Bốn Châu) đi đường liên thôn </t>
  </si>
  <si>
    <t>6.8</t>
  </si>
  <si>
    <t>Từ giáp Quốc lộ 1A (nhà ông Chinh) đi núi Miếu (Phía Bắc đường)</t>
  </si>
  <si>
    <t>Đường bê tông thôn Trà Lý</t>
  </si>
  <si>
    <t>7.1</t>
  </si>
  <si>
    <t>Đường kinh tế mới (nhà ông Võ Văn Phường) đến giáp đường bê tông thôn Thuận An</t>
  </si>
  <si>
    <t>7.2</t>
  </si>
  <si>
    <t>Từ giáp Quốc lộ 1A (nhà bà Phong) đến giáp Trường THCS Lương Thế Vinh</t>
  </si>
  <si>
    <t>7.3</t>
  </si>
  <si>
    <t>Từ giáp Quốc lộ 1A (ngã tư kênh N29.3) đến bến đò ông Tiên</t>
  </si>
  <si>
    <t>7.4</t>
  </si>
  <si>
    <t>Đường kinh tế mới (nhà bà Trương Thị Lệ) đến đê ngăn mặn</t>
  </si>
  <si>
    <t>7.5</t>
  </si>
  <si>
    <t>Đường kinh tế mới (bồn nước) đến hết nhà ông Trần Ca</t>
  </si>
  <si>
    <t>7.6</t>
  </si>
  <si>
    <t>7.7</t>
  </si>
  <si>
    <t>Từ giáp Quốc lộ 1A đến giáp lò gạch (phía Bắc đường)</t>
  </si>
  <si>
    <t>7.8</t>
  </si>
  <si>
    <t>Từ giáp Quốc lộ 1A (nhà ông Út Hưởng) đến giáp đường kinh tế mới</t>
  </si>
  <si>
    <t>7.9</t>
  </si>
  <si>
    <t>Đường kinh tế mới (nhà ông Tài) đến giáp nhà ông Út Lại</t>
  </si>
  <si>
    <t>Đường Bê tông thôn Thuận An</t>
  </si>
  <si>
    <t>Từ nhà ông Trần Ngọc Bình đến hết nhà ông Nguyễn Tấn Hải</t>
  </si>
  <si>
    <t>Đường liên tổ 3, 4 (từ nhà ông Huỳnh Cứ đến giáp đường liên thôn)</t>
  </si>
  <si>
    <t>8.3</t>
  </si>
  <si>
    <t>Đường đi tổ 3 (Từ nhà ông Nguyễn Tấn Toàn đến hết đường bê tông)</t>
  </si>
  <si>
    <t>8.4</t>
  </si>
  <si>
    <t>Đường đi đội 4 (Từ nhà đường Quốc phòng đến Trạm bơm)</t>
  </si>
  <si>
    <t>8.5</t>
  </si>
  <si>
    <t>Đường đi tổ 8 (Từ đường Quốc Phòng đến nhà ông Lượng)</t>
  </si>
  <si>
    <t>8.6</t>
  </si>
  <si>
    <t>Đường từ giáp nhà ông Huỳnh Cứ đến giáp đường liên thôn (giáp nhà ông Tựu)</t>
  </si>
  <si>
    <t>8.7</t>
  </si>
  <si>
    <t>Đường từ giáp Quốc lộ 1A đến giáp nhà ông Nguyễn Thu</t>
  </si>
  <si>
    <t>8.8</t>
  </si>
  <si>
    <t>Từ giáp đường liên thôn (nhà ông Toàn) đến hết đường bê tông</t>
  </si>
  <si>
    <t>Đường Bê tông thôn Đức Bố 1</t>
  </si>
  <si>
    <t>9.3</t>
  </si>
  <si>
    <t>9.4</t>
  </si>
  <si>
    <t>Đường từ Miếu Bà đến sông Vực Sanh</t>
  </si>
  <si>
    <t>9.5</t>
  </si>
  <si>
    <t>9.6</t>
  </si>
  <si>
    <t>9.7</t>
  </si>
  <si>
    <t>Từ giáp đường Việt Hàn (nhà bà Nguyễn Thị Hồng) đến kênh N29</t>
  </si>
  <si>
    <t>9.8</t>
  </si>
  <si>
    <t>Từ nhà ông Võ Minh đến hết nhà ông Võ  Luôn</t>
  </si>
  <si>
    <t>Đường Bê tông thôn Đức Bố 2</t>
  </si>
  <si>
    <t>Từ kênh xương cá (đội 6) đến hết đường bê tông (kênh N28)</t>
  </si>
  <si>
    <t>10.3</t>
  </si>
  <si>
    <t>10.4</t>
  </si>
  <si>
    <t xml:space="preserve">Từ nhà ông Xuất đến kênh N28 (Tổ 4) </t>
  </si>
  <si>
    <t>10.5</t>
  </si>
  <si>
    <t>Từ nhà ông Được đến cầu bến Trảy (Tổ 5)</t>
  </si>
  <si>
    <t>10.6</t>
  </si>
  <si>
    <t>Từ nhà ông Nguyễn Đình Tiến đến giáp đường đội 6 cũ (Tổ 5)</t>
  </si>
  <si>
    <t>10.7</t>
  </si>
  <si>
    <t>10.8</t>
  </si>
  <si>
    <t>Đường từ nhà ông Đỗ Sơn đến hết nhà ông Trần Thông</t>
  </si>
  <si>
    <t>Đường bê tông liên thôn An Lương - Trà Lý - Thuận An (Từ nhà ông Dũng thôn An Lương đến hết nhà ông Bửu thôn Thuận An)</t>
  </si>
  <si>
    <t>Khu dân cư không thuộc các tuyến trên địa bàn xã</t>
  </si>
  <si>
    <t>XÃ TAM ANH NAM (xã đồng bằng)</t>
  </si>
  <si>
    <t>Từ trong nghĩa trang Tam Anh đến giáp cống đường đi đội 2, Mỹ Sơn (Phía Đông đường); giáp mương thoát nước (Phía Tây đường)</t>
  </si>
  <si>
    <t>Từ trong cống đường đi đội 2, Mỹ Sơn (Phía Đông đường); giáp mương thoát nước (Phía Tây đường) đến cống giáp nhà ông Hội</t>
  </si>
  <si>
    <t>Từ trong cống giáp nhà ông Hội đến đường lên ga Diêm Phổ (Phía Tây đường) và đường xuống cầu Tam Hòa (Phía Đông đường)</t>
  </si>
  <si>
    <t>Từ trong đường lên ga Diêm Phổ (Phía Tây đường) và trong đường xuống cầu Tam Hòa (Phía Đông đường) đến nhà ông Hiệp</t>
  </si>
  <si>
    <t>1.5</t>
  </si>
  <si>
    <t>Từ hết nhà ông Hiệp (giáp cống) đến giáp cầu ông Bộ</t>
  </si>
  <si>
    <t>Khu quy hoạch chợ mới Tam Anh Nam</t>
  </si>
  <si>
    <t>Đường bê tông từ giáp nhà ông Chung Sang đến đường vào chợ (giáp nhà ông Nguyễn Lâm phía Nam đường); giáp miếu Hòa Hương (phía Bắc đường)</t>
  </si>
  <si>
    <t>Đất khu dân cư Tiên Xuân</t>
  </si>
  <si>
    <t>Đường 9,5m (3m-5,5m-1m)</t>
  </si>
  <si>
    <t>Đường 11,5m (3m-5,5m-3m)</t>
  </si>
  <si>
    <t>Đường 13,5m (3m-7,5m-3m)</t>
  </si>
  <si>
    <t>Đất khu tái định cư Tam Anh Nam (giai đoạn 1.1 và giai đoạn 1.2)</t>
  </si>
  <si>
    <t>Đường 31m (6m-15m-10m)</t>
  </si>
  <si>
    <t>Đường 31m (5m-7,5m-6m-7,5m-5m)</t>
  </si>
  <si>
    <t>Đường 27m (6m-15m-6m)</t>
  </si>
  <si>
    <t>Đường 22,5m (6m-10,5m-6m)</t>
  </si>
  <si>
    <t>Đường 21,5m (6m-10,5m-5m)</t>
  </si>
  <si>
    <t>Đường 15,5m (4m-7,5m-4m)</t>
  </si>
  <si>
    <t>Đất ven đường đi Tam Thạnh (ĐH 3)</t>
  </si>
  <si>
    <t>Từ giáp Quốc lộ 1A  đến giáp đường sắt</t>
  </si>
  <si>
    <t>Đoạn từ giáp đường sắt đến giáp đường nối khu công nghiệp</t>
  </si>
  <si>
    <t>5.3</t>
  </si>
  <si>
    <t>Đoạn từ giáp đường nối khu công nghiệp đến đường bê tông đi Ngọc Châu, thôn Xuân Ngọc (nhà ông Võ Bá Đạt)</t>
  </si>
  <si>
    <t>5.4</t>
  </si>
  <si>
    <t>Từ giáp đường bê tông Ngọc Châu đến giáp xã Tam Thạnh</t>
  </si>
  <si>
    <t xml:space="preserve">Đất ven đường còn lại </t>
  </si>
  <si>
    <t>Đất khu dân cư xung quanh chợ cũ (Từ giáp Quốc lộ 1A đến hết nhà ông Nguyễn Văn Điều)</t>
  </si>
  <si>
    <t>Đường đi ga Diêm Phổ ngoài chợ Cũ (Từ giáp Quốc lộ 1A  đến giáp Ga)</t>
  </si>
  <si>
    <t>Từ giáp Quốc lộ 1A  đến đường sắt</t>
  </si>
  <si>
    <t>Từ đường sắt đến hết đường bê tông</t>
  </si>
  <si>
    <t>Đất ven đường OPEC - Từ giáp Quốc lộ 1A  đến hết nhà ông Nguyễn Hùng</t>
  </si>
  <si>
    <t>Đất ven đường bê tông đội 5, thôn Nam Định (Từ giáp Quốc lộ 1A đến Kênh N1)</t>
  </si>
  <si>
    <t>Đất ven đường bê tông đi đội 2 (cũ), thôn Mỹ Sơn - giáp Quốc lộ 1A  đến hết đường bê tông và nhánh rẽ đến hết nhà ông Phạm Văn Luận</t>
  </si>
  <si>
    <t>Đất ven đường bê tông đi đội ngư nghiệp cũ thôn Tiên Xuân 1 (Từ giáp Quốc lộ 1A  đến hết đường bê tông)</t>
  </si>
  <si>
    <t>Đất ven đường bê tông thôn Tiên Xuân 1 (Từ giáp Quốc lộ 1A  đến giáp nhà ông Lương Tường)</t>
  </si>
  <si>
    <t>Đường bê tông thôn Diêm Phổ - Từ giáp nhà ông Lê Văn Đại (đường ĐH3) đến hết nhà ông Nguyễn Văn Quyền</t>
  </si>
  <si>
    <t>Đường bê tông thôn Xuân Ngọc - Từ giáp nhà ông Đặng Ngọc Tương (đường ĐH3) đến cầu máng Thái Xuân</t>
  </si>
  <si>
    <t>Đường bê tông thôn Xuân Ngọc - Từ Trạm Kiểm lâm (đường ĐH3) đến hết nhà ông Đặng Văn Sáu</t>
  </si>
  <si>
    <t>Đất ven đường đi khu dân cư Tiên Xuân 2 (khu bố trí TĐC vùng ngập lụt) - Từ giáp đường ĐH3 đến hết nhà bà Nguyễn Thị Hồi</t>
  </si>
  <si>
    <t>Đất ven đường đi thôn Tiên Xuân 2 - Từ giáp nhà ông Nguyễn Đức Kha (đường ĐH3) đến hết nhà ông Nguyễn Tấn Triều</t>
  </si>
  <si>
    <t>Đất ven đường đi thôn Tiên Xuân 2 - Từ giáp nhà ông Phạm Văn Long (đường ĐH3) đến hết nhà ông Tiến</t>
  </si>
  <si>
    <t>Đất ven đường bê tông thôn Xuân Ngọc - Từ giáp nhà ông Võ Bá Đạt (đường ĐH3) đến giáp ruộng</t>
  </si>
  <si>
    <t>Đất ven đường bê tông thôn Diêm Phổ - Từ giáp đường đi 911 đến giáp đường đi Tam Thạnh</t>
  </si>
  <si>
    <t>Đất ven đường bê tông thôn Xuân Ngọc - Từ giáp đường đi 911 đến giáp đường đi Tam Thạnh</t>
  </si>
  <si>
    <t>Đường bê tông thôn Xuân Ngọc - Từ giáp nhà ông Võ Phụng (thôn Diêm Phổ) qua nhà ông Đào Hường đến đường nối 2 khu công nghiệp</t>
  </si>
  <si>
    <t>Đường bê tông thôn Tiên Xuân 2 - Từ giáp nhà bà Nguyễn Thị Hoa đến giáp ruộng</t>
  </si>
  <si>
    <t>Đường bê tông thôn Xuân Ngọc - Từ giáp nhà ông Phạm Quốc đến giáp nhà bà Chung Thị Hồng</t>
  </si>
  <si>
    <t>Đường bê tông thôn Tiên Xuân 2 - Từ đường sắt giáp khu dân cư Tiên Xuân 1 đến hết nhà ông Nguyễn Minh Phú</t>
  </si>
  <si>
    <t>Đường bê tông thôn Tiên Xuân 2 - Từ đường sắt qua Cầu Vịnh đến Gò Dê</t>
  </si>
  <si>
    <t xml:space="preserve">- Đường bê tông thôn Tiên Xuân 2 - Từ nhà Văn Hóa thôn đến giáp nhà ông Nguyễn Tấn Triều </t>
  </si>
  <si>
    <t>Đường bê tông thôn Mỹ Sơn - Từ giáp nhà ông Phạm Sung đến hết nhà ông Lưu Định</t>
  </si>
  <si>
    <t>Đất ven đường bê tông thôn Xuân Ngọc - Từ giáp nhà ông Nguyễn Trợ đến đường nối 2 khu công nghiệp</t>
  </si>
  <si>
    <t>Đất ven đường bê tông thôn Xuân Ngọc - Từ đường 911 đến hết nhà ông Bùi Cầu</t>
  </si>
  <si>
    <t>Đường liên thôn Xuân Ngọc - thôn Nam Định - thôn Mỹ Sơn (Từ đường 911 đến đường OPEC Mỹ Sơn)</t>
  </si>
  <si>
    <t>Đất ven đường bê tông còn lại (không thuộc các tuyến trên)</t>
  </si>
  <si>
    <t>Khu dân cư không thuộc các tuyến trên.</t>
  </si>
  <si>
    <t>TAM HIỆP (xã đồng bằng)</t>
  </si>
  <si>
    <t>Từ cầu ông Bộ (cũ) đến giáp đường Quốc lộ 1A mới trước Trường Khương Hưng</t>
  </si>
  <si>
    <t>Từ cầu ông Bộ (mới) đến hết Trường THCS Trần Cao Vân</t>
  </si>
  <si>
    <t>Từ giáp Trường THCS Trần Cao Vân đến hết cống Bà Lô (nhà Lê Ba)</t>
  </si>
  <si>
    <t>Từ giáp cống Bà Lô (giáp nhà Lê Ba) đến ngã tư giao nhau giữa Quốc lộ 1A và đường ĐT617</t>
  </si>
  <si>
    <t>Từ ngã tư giao nhau giữa Quốc lộ 1A và đường ĐT617 đến giáp thị trấn Núi Thành</t>
  </si>
  <si>
    <t>Đất ven đường ĐT617</t>
  </si>
  <si>
    <t>Từ giáp Quốc lộ 1A đến giáp đường sắt</t>
  </si>
  <si>
    <t>Từ giáp đường sắt đến ngã ba Yểm</t>
  </si>
  <si>
    <t>Từ giáp ngã ba Yểm đến giáp xã Tam Mỹ Tây (kể cả đường ĐT 617 cũ)</t>
  </si>
  <si>
    <t>Đường 24/3 (Phía Bắc đường)</t>
  </si>
  <si>
    <t>Từ giáp Quốc lộ 1A đến cống bà Ân</t>
  </si>
  <si>
    <t>Từ giáp cống bà Ân đến giáp Cầu Xuỗng</t>
  </si>
  <si>
    <t>Đất có mặt tiền tiếp giáp xung quanh chợ Tam Hiệp (trừ mặt tiền Quốc lộ 1A )</t>
  </si>
  <si>
    <t>Đất ven đường còn lại:</t>
  </si>
  <si>
    <t>Đường lên ga Tam Hiệp - Từ giáp Quốc lộ 1A đến đường sắt</t>
  </si>
  <si>
    <t>Từ giáp đường sắt (ga Tam Hiệp) đến ngã ba nhà ông Kỳ (giáp đường ĐT617)</t>
  </si>
  <si>
    <t>Từ giáp Quốc lộ 1A đến bến ghe chợ Trạm cũ (Phía Bắc đường)</t>
  </si>
  <si>
    <t>Đoạn từ chợ Trạm đến bến ghe mới</t>
  </si>
  <si>
    <t>Đường bê tông từ giáp ngã ba Yểm (ĐT617) đến giáp nhà ông Hà Trung Phong</t>
  </si>
  <si>
    <t>Đường bê tông từ giáp Quốc lộ 1A đến nhà sinh hoạt văn hóa thôn Vân Thạch</t>
  </si>
  <si>
    <t>Đường bê tông từ giáp Quốc lộ 1A đến đê ngăn mặn (đường xuống Miếu Bà)</t>
  </si>
  <si>
    <t>Đường bê tông từ giáp đường 24/3 đến giáp tuyến đường sắt đi ngã ba nhà ông Kỳ</t>
  </si>
  <si>
    <t>Đường bê tông từ giáp Quốc lộ 1A đến hết nhà bà Năm Hòa</t>
  </si>
  <si>
    <t>Đường bê tông từ giáp Quốc lộ 1A lên nghĩa trang liệt sĩ</t>
  </si>
  <si>
    <t>Đường bê tông từ giáp Quốc lộ 1A (Nhà ông Kính) đến nhà ông Phan Văn Cường</t>
  </si>
  <si>
    <t>Đường bê tông từ giáp Quốc lộ 1A đến hết nhà ông Sáu Vân</t>
  </si>
  <si>
    <t>Đường bê tông từ giáp Quốc lộ 1A đến cầu ông Chân</t>
  </si>
  <si>
    <t>Đường bê tông từ giáp Quốc lộ 1A (nhà bà Trà Thị Lanh) đi đồng ông Đông</t>
  </si>
  <si>
    <t>Đường bê tông từ giáp Quốc lộ 1A đến giáp Khu dân cư 617 (Đường lên miếu Ông cũ)</t>
  </si>
  <si>
    <t>Tuyến đường từ giáp khu TĐC Tam Hiệp đến nhà ông Võ Hoa (đường đi đồng muối cũ)</t>
  </si>
  <si>
    <t>Ngã 3 ông Nguyện đến giáp đường đi cầu Nguyễn Phùng</t>
  </si>
  <si>
    <t>Từ cống bầu Dẻ đến ngã 4 (nhà bà Nguyễn Thị Triều)</t>
  </si>
  <si>
    <t>Đường từ ngã 4 (nhà bà Nguyễn Thị Triều) đi Cầu Xuổng</t>
  </si>
  <si>
    <t>Đường bê tông từ giáp Trường THPT Nguyễn Huệ đến giáp đường đi nghĩa trang Liệt Sỹ )</t>
  </si>
  <si>
    <t>Đường GTNT (cầu Làng) đi đập ông Tin (đường bê tông)</t>
  </si>
  <si>
    <t>Đường đồng Muối đi Khương Phú (giáp đê ngăn mặn)</t>
  </si>
  <si>
    <t>Đường từ Cống Đồng Năng đến giáp đường đồng Muối đi Khương Phú</t>
  </si>
  <si>
    <t>Đất ven đường đi vùng KTM (từ trên cầu Vũng Chai đến giáp kênh chính Thái Xuân trên nhà ông Tê)</t>
  </si>
  <si>
    <t>Đường từ Miếu Ông cũ (TĐC 617) đến giáp đường ĐT 617</t>
  </si>
  <si>
    <t>Đường đi đồng bà Hòe (từ nhà ông Đinh đến nhà bà Năm Hòa)</t>
  </si>
  <si>
    <t>Đường đi Đồng Chòi (từ giáp đường ĐT 617 đi đường khu CN Bắc Chu Lai)</t>
  </si>
  <si>
    <t>Đường bê tông từ giáp đường ĐT 617 đi nhà ông Nhung</t>
  </si>
  <si>
    <t>Đường bê tông từ nhà ông Tri đến hết nhà bà Nguyễn Thị Hường</t>
  </si>
  <si>
    <t>Đường bê tông từ nhà ông Tiển đi nhà ông Cuộc (thôn Vân Trai)</t>
  </si>
  <si>
    <t>Đường bê tông từ nhà ông Phụng đến nhà ông Thước (thôn Vân Trai)</t>
  </si>
  <si>
    <t>Đường bê tông từ nhà ông Cước đến đường ĐT 617 (thôn Thọ Khương)</t>
  </si>
  <si>
    <t>Đường  bê tông từ nhà ông Nguyên đi nhà bà Liên (thôn Thọ Khương)</t>
  </si>
  <si>
    <t>Đất ven đường đối diện Nhà máy nước (Ngã ba nhà ông Phó đến giáp kênh chính Thái Xuân)</t>
  </si>
  <si>
    <t>Khu dân cư Tam Hiệp</t>
  </si>
  <si>
    <t>41.1</t>
  </si>
  <si>
    <t>Đường 8,5m (3m - 3,5m - 2m)</t>
  </si>
  <si>
    <t>41.2</t>
  </si>
  <si>
    <t>Đường 13,5m (4m - 5,5m - 4m)</t>
  </si>
  <si>
    <t>41.3</t>
  </si>
  <si>
    <t>Đường 19,5m (5m - 9,5m - 5m)</t>
  </si>
  <si>
    <t>41.4</t>
  </si>
  <si>
    <t>Đường 20,5m (5m - 10,5m - 5m)</t>
  </si>
  <si>
    <t>Khu dân cư đô thị Tam Hiệp</t>
  </si>
  <si>
    <t>42.1</t>
  </si>
  <si>
    <t>Đường 11,5m (3m - 5,5m - 3m)</t>
  </si>
  <si>
    <t>42.2</t>
  </si>
  <si>
    <t>Đường 15,5m (4m - 7,5m - 4m)</t>
  </si>
  <si>
    <t>42.3</t>
  </si>
  <si>
    <t>42.4</t>
  </si>
  <si>
    <t>Đường 27m (6m - 15m - 6m)</t>
  </si>
  <si>
    <t>42.5</t>
  </si>
  <si>
    <t xml:space="preserve">Đường 35m (6m - 10,5m - 2m- 10,5m - 6m) </t>
  </si>
  <si>
    <t>Khu dân cư Chợ Trạm (không áp dụng đối với phạm vi theo Quyết định số 171/QĐ-KTM ngày 20/7/2018 của Ban QL khu KTM Chu Lai)</t>
  </si>
  <si>
    <t>43.1</t>
  </si>
  <si>
    <t>43.2</t>
  </si>
  <si>
    <t>Đường 14,5m  (4m - 6,5m - 4m)</t>
  </si>
  <si>
    <t>43.3</t>
  </si>
  <si>
    <t>43.4</t>
  </si>
  <si>
    <t>Đường 27m (6m - 15,5m - 6m)</t>
  </si>
  <si>
    <t>43.5</t>
  </si>
  <si>
    <t xml:space="preserve">Đường 33m (6m - 10,5m - 10,5m - 6m) </t>
  </si>
  <si>
    <t>43.6</t>
  </si>
  <si>
    <t>Khu dân cư đường ĐT617</t>
  </si>
  <si>
    <t>Đường 9,5m (3m - 3,5m - 3m)</t>
  </si>
  <si>
    <t>44.3</t>
  </si>
  <si>
    <t>44.4</t>
  </si>
  <si>
    <t>Đường 15,5m (5m - 5,5m - 5m)</t>
  </si>
  <si>
    <t>44.5</t>
  </si>
  <si>
    <t>Đường 16,5m (5m - 6,5m - 5m)</t>
  </si>
  <si>
    <t>44.6</t>
  </si>
  <si>
    <t>Đường 17,5m (5m - 7,5m - 5m)</t>
  </si>
  <si>
    <t>44.7</t>
  </si>
  <si>
    <t>Đường 22,5m (6m - 10,5m - 6m)</t>
  </si>
  <si>
    <t>44.8</t>
  </si>
  <si>
    <t xml:space="preserve">Đường 30m (5m - 10m - 10m - 5m) </t>
  </si>
  <si>
    <t>TAM NGHĨA (xã đồng bằng)</t>
  </si>
  <si>
    <t>Từ giáp thị trấn Núi Thành đến đường lên UBND Tam Nghĩa</t>
  </si>
  <si>
    <t>Từ trong đường lên UBND xã đến đường vào cổng Sư đoàn 315</t>
  </si>
  <si>
    <t>Từ trong cổng sư đoàn 315 đến đường vào thôn Hòa Mỹ</t>
  </si>
  <si>
    <t>Từ trong đường vào thôn Hòa Mỹ đến giáp Quảng Ngãi</t>
  </si>
  <si>
    <t>Các tuyến đường ngang:</t>
  </si>
  <si>
    <t>Tuyến ĐT618 tỉnh - Từ giáp đường Trần Hưng Đạo - thị trấn Núi Thành đến giáp xã Tam Quang</t>
  </si>
  <si>
    <t>Tuyến ĐT620 - Từ giáp Quốc lộ 1A đến cầu Chiếc (giáp xã Tam Quang)</t>
  </si>
  <si>
    <t>Từ giáp thị trấn Núi Thành (đường Hoàng Hoa Thám) đến hết nút giao nhau giữa đường Hoàng Hoa Thám và Lê Đình Dương</t>
  </si>
  <si>
    <t>Tuyến vào Ủy ban xã - Từ giáp Quốc lộ 1A đến cầu ông Thanh</t>
  </si>
  <si>
    <t>Đất ven đường từ đường sắt vào Chợ Chu Lai</t>
  </si>
  <si>
    <t>Đất có mặt tiền tiếp giáp với chợ Chu Lai</t>
  </si>
  <si>
    <t>Đất ven đường từ giáp thị trấn Núi Thành (Đường Lê Đình Dương) đến giáp xã Tam Quang</t>
  </si>
  <si>
    <t>Khu nhà Quân nhân sư đoàn 315 (thuộc tuyến sau không giáp với Quốc lộ 1A)</t>
  </si>
  <si>
    <t>Tuyến tưừ nhà ông Song đến giáp đường Trần Hưng Đạo - thị trấn Núi Thành</t>
  </si>
  <si>
    <t>Tuyến đường ĐX1 (Hòa Mỹ - An Long)</t>
  </si>
  <si>
    <t>Từ đường sắt đến đến cầu Bầu Dút</t>
  </si>
  <si>
    <t>Từ cầu Bầu Dút đến ngã 3 nhà ông Ngoạn</t>
  </si>
  <si>
    <t>11.3</t>
  </si>
  <si>
    <t>Từ nhà ông Bùi Văn Bình đến hết nhà bà Lại</t>
  </si>
  <si>
    <t>11.4</t>
  </si>
  <si>
    <t>Các tuyến đường ngang thôn Tịch Tây</t>
  </si>
  <si>
    <t>12.1</t>
  </si>
  <si>
    <t>Tuyến từ ngã 3 Kỳ Hà tính từ đường sắt đến Đập Bà Quận</t>
  </si>
  <si>
    <t>12.2</t>
  </si>
  <si>
    <t>Tuyến từ cầu ông Thanh đến cầu Quan Âm</t>
  </si>
  <si>
    <t>12.3</t>
  </si>
  <si>
    <t>Tuyến từ ngã ba Tịch Tây đến nhà ông Thành (Sông bến Đình)</t>
  </si>
  <si>
    <t>12.4</t>
  </si>
  <si>
    <t xml:space="preserve">Tuyến từ ngã 3 nhà ông Chiến đến hết nhà ông Thành </t>
  </si>
  <si>
    <t>12.5</t>
  </si>
  <si>
    <t>Tuyến từ đập Bà Quận đến giáp Tam Mỹ Đông</t>
  </si>
  <si>
    <t>13.1</t>
  </si>
  <si>
    <t>Các tuyến đường nằm trong Khu tái định cư Nam Chu Lai</t>
  </si>
  <si>
    <t>13.2</t>
  </si>
  <si>
    <t>Đất ven đường từ đường sắt đến hết nhà bà Ngọc</t>
  </si>
  <si>
    <t>13.3</t>
  </si>
  <si>
    <t>Tuyến từ nhà ông Nhựt (Hòa Đông) đến giáp đường trục chính CCN</t>
  </si>
  <si>
    <t>13.4</t>
  </si>
  <si>
    <t>Khu dân cư nhà quân nhân F315</t>
  </si>
  <si>
    <t>13.5</t>
  </si>
  <si>
    <t>Tuyến từ đường sắt (nhà ông Đường) đến hết nhà ông Châu Phúc (giáp cao tốc)</t>
  </si>
  <si>
    <t>13.6</t>
  </si>
  <si>
    <t>Các tuyến đường ngang thôn Định Phước</t>
  </si>
  <si>
    <t>Tuyến từ nhà ông Bé đến hết nhà ông Phạm Lên (trừ các lô đất tiếp giáp đường lên UBND xã và đường vào chợ Chu Lai)</t>
  </si>
  <si>
    <t>Tuyến từ nhà ông Trúc đến Trường Trung cấp nghề Nam Quảng Nam</t>
  </si>
  <si>
    <t>14.3</t>
  </si>
  <si>
    <t>Tuyến từ nhà ông Trí đến giáp chợ Chu Lai (trừ các lô đất tiếp giáp chợ Chu Lai)</t>
  </si>
  <si>
    <t>14.4</t>
  </si>
  <si>
    <t>Tuyến từ nhà ông Vân (thôn Định Phước) đến hết nhà ông Quý</t>
  </si>
  <si>
    <t>14.5</t>
  </si>
  <si>
    <t>Tuyến từ đường sắt đến hết nhà ông Hợp</t>
  </si>
  <si>
    <t>14.6</t>
  </si>
  <si>
    <t>Đất từ nhà ông Sơn đến hết nhà bà Lý (chợ Chu Lai)</t>
  </si>
  <si>
    <t>14.7</t>
  </si>
  <si>
    <t>Tuyến từ nhà ông Thanh (Bông) đến giáp nhà ông Phạm Văn Hiền</t>
  </si>
  <si>
    <t>14.8</t>
  </si>
  <si>
    <t>Tuyến từ nhà ông Toán đến hết nhà ông Đức (phía Tây bệnh xá 24)</t>
  </si>
  <si>
    <t>14.9</t>
  </si>
  <si>
    <t>Tuyến từ nhà ông Sơn đến hết nhà ông Lộc (mương Gò Dài)</t>
  </si>
  <si>
    <t>14.10</t>
  </si>
  <si>
    <t>Tuyến từ nhà ông Trí (Bà Tam) đến giáp nhà ông Long</t>
  </si>
  <si>
    <t>14.11</t>
  </si>
  <si>
    <t>Đất ven đường từ Khu dân cư phía Tây đường sắt thôn Định Phước (Từ giáp F315 đến Nghĩa trang liệt sỹ)</t>
  </si>
  <si>
    <t>14.12</t>
  </si>
  <si>
    <t>Đất ven đường nhà ông Hiền (cơ khí) đến mương Bầu Sấu</t>
  </si>
  <si>
    <t>14.13</t>
  </si>
  <si>
    <t>Tuyến từ nhà ông Nghĩa đến hết nhà ông An (mương Gò Dài)</t>
  </si>
  <si>
    <t>14.14</t>
  </si>
  <si>
    <t>Tuyến từ  nhà ông Quyền (Bà Vinh) đến giáp sau lưng Trường Mẫu giáo Hoa Phượng Đỏ và từ nhà ông Tuấn (con ông Vân) đến giáp tuyến đường từ nhà ông Thanh (Bông) đến ông Hiền</t>
  </si>
  <si>
    <t>14.15</t>
  </si>
  <si>
    <t>Đường từ nhà Ông Khoảng (cà phê Minh Hiển) đến hết nhà ông Tuấn (trừ các lô đất có mặt tiền tiếp giáp với chợ)</t>
  </si>
  <si>
    <t>14.16</t>
  </si>
  <si>
    <t>Tuyến từ nhà ông Hợi đến hết nhà ông Diệu (trừ các lô đất tiếp giáp đường vào chợ Chu Lai)</t>
  </si>
  <si>
    <t>Các tuyến đường ngang thôn Thanh Trà</t>
  </si>
  <si>
    <t>Đất ven đường từ Trường Trung cấp nghề Nam Quảng Nam đến đường sắt</t>
  </si>
  <si>
    <t>Đường từ nhà Ông Trị đến nhà ông Hồ Hải (trừ các lô đất có mặt tiền tiếp giáp với chợ)</t>
  </si>
  <si>
    <t>Tuyến từ nhà ông Lộ Văn Hùng đến hết nhà ông Luận (thôn Thanh Trà)</t>
  </si>
  <si>
    <t>Tuyến từ nhà ông Nguyễn Ngọc Hùng đến giáp Trường Trung cấp nghề Nam Quảng Nam</t>
  </si>
  <si>
    <t>15.5</t>
  </si>
  <si>
    <t>Tuyến từ nhà ông Vinh đến hết nhà bà Nhẫn thôn Thanh Trà (trừ các lô đất tiếp giáp đường vào chợ Chu Lai)</t>
  </si>
  <si>
    <t>Các tuyến thôn An Long</t>
  </si>
  <si>
    <t>Tuyến từ ngã 3 nhà ông Toán đến hết nhà bà Như</t>
  </si>
  <si>
    <t>Tuyến từ nhà ông Nguyễn Đắc Tài đến hết nhà ông Phạm Nghiêu</t>
  </si>
  <si>
    <t>Từ ngã ba nhà Ông Nguyễn Ngọc Chí đến hết nhà ông Nguyễn Hồng Đức</t>
  </si>
  <si>
    <t>Tuyến từ nhà Ông Ngoạn đến hết nhà ông Tuấn</t>
  </si>
  <si>
    <t>16.5</t>
  </si>
  <si>
    <t>Tuyến từ nhà ông Xuân (thôn Long Phú) đến nhà ông Long (thôn An Thiện)</t>
  </si>
  <si>
    <t>Khu Tái định cư cao tốc (trừ các lô mặt tiền)</t>
  </si>
  <si>
    <t>16.6</t>
  </si>
  <si>
    <t>Các tuyến thôn Long Bình</t>
  </si>
  <si>
    <t>Tuyến từ nhà ông Hạ đến nhà ông Thu - ông Nhánh</t>
  </si>
  <si>
    <t>Tuyến từ nhà ông Năm đến cống chui ĐT 618 tỉnh</t>
  </si>
  <si>
    <t>17.3</t>
  </si>
  <si>
    <t>Tuyến từ cống chui đường ĐT 618 đến giáp đường ĐT 620</t>
  </si>
  <si>
    <t>Các tuyến thôn Hòa Mỹ</t>
  </si>
  <si>
    <t>Tuyến từ cơ quan thôn đến cầu Bà Chỉnh</t>
  </si>
  <si>
    <t>Tuyến từ nhà ông Sơn đến hết nhà ông Tạo</t>
  </si>
  <si>
    <t>Tuyến từ nhà ông Ánh đến hết nhà ông Ngụy</t>
  </si>
  <si>
    <t>18.4</t>
  </si>
  <si>
    <t>Tuyến từ nhà ông Lũy đến hết nhà ông Trông</t>
  </si>
  <si>
    <t xml:space="preserve">Khu dân cư không thuộc các tuyến trên </t>
  </si>
  <si>
    <t>TAM QUANG (xã đồng bằng)</t>
  </si>
  <si>
    <t>Đất ven đường 618 cũ - Đoạn qua xã Tam Quang</t>
  </si>
  <si>
    <t xml:space="preserve">Đất ven đường từ UB xã (cũ) đến Bến đò (cũ) đi Tam Hải </t>
  </si>
  <si>
    <t>Đất ven đường từ giáp nhà bà Nguyễn Thị Trông đến Bến đò (mới) đi Tam Hải</t>
  </si>
  <si>
    <t>Đất ven đường từ ngã 3 đi bến đò cũ (nhà ông Nguyễn Đức Lâm) đến ngã 3 ĐT 618 tỉnh</t>
  </si>
  <si>
    <t>Đất ven đường ngã 3 ĐT 618 tỉnh đến giáp đất quân sự quản lý</t>
  </si>
  <si>
    <t>Đất ven đường từ UB xã (cũ) đến cầu Đồng Bá Thuần</t>
  </si>
  <si>
    <t>1.6</t>
  </si>
  <si>
    <t>Đất ven đường từ cầu Đồng Bá Thuần đến hết vườn nhà ông Bá</t>
  </si>
  <si>
    <t>1.7</t>
  </si>
  <si>
    <t>Đất ven đường từ hết nhà ông Bá đến cống chân dốc thôn Xuân Trung</t>
  </si>
  <si>
    <t>1.8</t>
  </si>
  <si>
    <t>Từ cống chân dốc thôn Xuân Trung đến Giếng Bài</t>
  </si>
  <si>
    <t>1.9</t>
  </si>
  <si>
    <t>Từ Giếng Bài đến giáp xã Tam Nghĩa</t>
  </si>
  <si>
    <t>Đất ven đường ĐT618 tỉnh - Đoạn qua xã Tam Quang</t>
  </si>
  <si>
    <t>Từ giáp xã Tam Nghĩa đến hết cống chân dốc thôn Trung Toàn</t>
  </si>
  <si>
    <t>Từ hết cống chân dốc thôn Trung Toàn đến giáp chợ mới Tam Quang</t>
  </si>
  <si>
    <t>Đất ven đường ĐT620 - Đoạn qua xã Tam Quang</t>
  </si>
  <si>
    <t>Từ giáp xã Tam Nghĩa (cầu Chiếc) đến đường nối Dung Quất - Kỳ Hà</t>
  </si>
  <si>
    <t>Từ ngã ba Dung Quất - Kỳ Hà vòng qua Biển Rạng đến giáp khu dân cư Đồn Biên Phòng</t>
  </si>
  <si>
    <t>Tuyến đường nối từ ĐT620 đến ĐT618 tỉnh (Dung Quốc - Kỳ Hà)</t>
  </si>
  <si>
    <t>Các thửa đất có mặt tiền tiếp giáp bên hông chợ mới Tam Quang</t>
  </si>
  <si>
    <t>Đất có mặt tiền tiếp giáp sông</t>
  </si>
  <si>
    <t>Đất khu vực tiếp giáp sông từ chợ cũ đến chợ mới Tam Quang</t>
  </si>
  <si>
    <t>Đất khu dân cư có mặt tiền tiếp giáp sông từ chợ cũ đến xóm Cồn</t>
  </si>
  <si>
    <t xml:space="preserve">Các tuyến đường tiếp giáp với ĐT618 tỉnh </t>
  </si>
  <si>
    <t>Từ giáp đường ĐT618 tỉnh đến ngã ba nhà ông Thành (Dũng)</t>
  </si>
  <si>
    <t>Từ giáp đường ĐT618 tỉnh đến giáp cơ quan thôn Xuân Trung (cũ)</t>
  </si>
  <si>
    <t>Từ giáp đường ĐT618 tỉnh đến ngã ba nhà ông Quảng</t>
  </si>
  <si>
    <t>Từ giáp đường ĐT618 tỉnh đến ngã ba Hải Quan</t>
  </si>
  <si>
    <t xml:space="preserve">Từ giáp đường ĐT618 tỉnh đến giếng chân dốc thôn Trung Toàn  </t>
  </si>
  <si>
    <t>Từ giáp đường ĐT618 tỉnh đến hết nhà ông Huỳnh Cường (ĐT618 cũ) thuộc thôn An Tây</t>
  </si>
  <si>
    <t>Từ giáp đường ĐT618 tỉnh đến giáp ngã ba nhà ông Dân</t>
  </si>
  <si>
    <t>Từ giáp đường ĐT618 tỉnh đến hết nhà ông Kiều Tiên</t>
  </si>
  <si>
    <t>Các tuyến đường khác</t>
  </si>
  <si>
    <t>Đất ven đường từ ngã 3 bà Trường đến Lăng Ông thôn An Hải Tây</t>
  </si>
  <si>
    <t>Đất ven đường từ Lăng Ông đến hết bến đò qua Tam Giang</t>
  </si>
  <si>
    <t>Đất ven đường từ ngã 3 ông Tiện đến hết nhà ông Ngô Huề (thôn An Hải Tây)</t>
  </si>
  <si>
    <t>Đất ven đường từ hết nhà ông Ngô Huề (thôn An Hải Tây) đến hết xóm Cồn</t>
  </si>
  <si>
    <t>Đất ven đường từ xóm Cồn đến chợ cũ</t>
  </si>
  <si>
    <t>Từ Lăng Ông đến hết Nhà văn hóa thôn An Hải Tây mới</t>
  </si>
  <si>
    <t>Đất ven đường vào đồn Biên phòng Cửa khẩu cảng Kỳ Hà</t>
  </si>
  <si>
    <t>Đất ven đường dọc theo cảng vào nhà ông Quốc đến cảng</t>
  </si>
  <si>
    <t>Tuyến từ nhà ông Đặng Xứ đến hết nhà ông Bửu (đường nối Dung Quất)</t>
  </si>
  <si>
    <t>Các thửa đất có mặt tiền tiếp giáp bên hông chợ Chùa</t>
  </si>
  <si>
    <t>Các đường giao thông nông thôn thuộc xóm mới thôn An Hải Đông</t>
  </si>
  <si>
    <t>Đất ven đường từ giáp nhà ông Sơn đến nhà bà Trinh (giáp trục chính thôn Sâm Linh Đông - Sâm Linh Tây)</t>
  </si>
  <si>
    <t>Tuyến từ trường mới thôn Sâm Linh Đông đến nhà ông Nguyễn Xảo</t>
  </si>
  <si>
    <t>Đất ven đường từ ngã 3 chùa Từ Hàn đến ngã 3 nhà ông Công (Vĩnh)</t>
  </si>
  <si>
    <t>Đất ven đường từ giáp nhà ông Lý Thơ đến ngã 3 nhà ông Triệu (nối với trục ông Tiện)</t>
  </si>
  <si>
    <t>Đất ven đường từ ngã 3 nhà ông Hùng (nối trục ông Tiện đến hết chợ cũ)</t>
  </si>
  <si>
    <t>Đất ven đường từ ngã 3 nhà ông Trà đến nhánh ra sông và từ nhà ông Hụê vòng qua chợ cũ nối với đường đi hết xóm Cồn</t>
  </si>
  <si>
    <t>Đất ven đường từ ngã 4 bà Ta đến nhà ông Chiến</t>
  </si>
  <si>
    <t>Đất ven đường từ giáp đường đi nhà ông Chiến đến cầu thôn Sâm Linh Đông</t>
  </si>
  <si>
    <t>Đất ven đường từ ngã 3 nhà ông Tâm đến hết vườn nhà ông Sáng</t>
  </si>
  <si>
    <t>Tuyến tiếp giáp dọc sông thôn Sâm Linh Đông và thôn Sâm Linh Tây hướng Nam - Từ nhà ông Phạm Nguyên đến nhà ông Nguyễn Thành</t>
  </si>
  <si>
    <t>Đất ven trục ngang nối với trục ông Tiện đến chợ cũ</t>
  </si>
  <si>
    <t>Đất ven đường từ ngã 3 nhà bà Lai đến ngã 3 nhà ông Hồ Thanh Hà</t>
  </si>
  <si>
    <t>Tuyến từ cơ quan thôn An Tây (cũ) đến đường ĐT618 tỉnh và ĐT620</t>
  </si>
  <si>
    <t>Tuyến từ chợ Chùa đến đường ĐT 618 tỉnh và cơ quan thôn Thanh Long</t>
  </si>
  <si>
    <t>Đất ven hẻm từ Nhà Ông Sao đến Nhà Ông Cự</t>
  </si>
  <si>
    <t>Đất ven các đường hẻm thuộc khu vực xóm Lăng Ông</t>
  </si>
  <si>
    <t>Đất thuộc các đường ngang nối với hương lộ thôn Sâm Linh Đông và thôn Sâm Linh Tây</t>
  </si>
  <si>
    <t>Khu dân cư không thuộc các tuyến trên gồm các thôn thuộc xã</t>
  </si>
  <si>
    <t>Khu Tái định cư Tam Quang</t>
  </si>
  <si>
    <t>36.1</t>
  </si>
  <si>
    <t>36.2</t>
  </si>
  <si>
    <t>Đường 11,5m (3,25m-5m-3,25m)</t>
  </si>
  <si>
    <t>36.3</t>
  </si>
  <si>
    <t>36.4</t>
  </si>
  <si>
    <t>Đường 26m (6m-14m-6m)</t>
  </si>
  <si>
    <t>TAM GIANG (xã đồng bằng)</t>
  </si>
  <si>
    <t>Đất ven đường trục chính xã (ĐH4)</t>
  </si>
  <si>
    <t>Từ cầu Tam Giang đến cống gần nhà ông Trần Cao Vân</t>
  </si>
  <si>
    <t>Từ trong cống gần nhà ông Trần Cao Vân đến Trường Hoà An</t>
  </si>
  <si>
    <t>Từ Trường Hoà An đến hết Trạm y tế xã</t>
  </si>
  <si>
    <t>Từ hết Trạm y tế xã đến đường ngang gần nhà ông Ngô Thanh Tịnh</t>
  </si>
  <si>
    <t>Từ đường ngang gần nhà ông Ngô Thanh Tịnh đến đường ngang nhà ông Trần Dân</t>
  </si>
  <si>
    <t>Từ đường ngang từ nhà ông Trần Dân đến ngã 3 nhà ông Huỳnh Hoàng</t>
  </si>
  <si>
    <t>Từ ngã 3 nhà ông Huỳnh Hoàng đến giáp Bến đò (Cảng cá)</t>
  </si>
  <si>
    <t>Các tuyến đường ngang tiếp giáp với ĐH4</t>
  </si>
  <si>
    <t>Tuyến từ giáp ĐH4 (nhà ông Nguyễn Mai) đến hết nhà ông Hai Nhân</t>
  </si>
  <si>
    <t>Tuyến từ giáp ĐH4 (nhà ông Ngoãn) đến ngã ba nhà bà Tân</t>
  </si>
  <si>
    <t>Tuyến từ giáp ĐH4 (nhà ông Phường) đến ngã ba nhà ông Tới</t>
  </si>
  <si>
    <t>Tuyến từ giáp ĐH4 (nhà bà Điệp) đến giáp tuyến đường khu dân cư kiểm ngư</t>
  </si>
  <si>
    <t>Tuyến từ giáp ĐH4 (nhà ông Trần Dân) đến ngã ba nhà ông Toản</t>
  </si>
  <si>
    <t xml:space="preserve">Tuyến từ giáp ĐH4 đến giáp nhà thờ Tộc Trần, thôn Đông Xuân </t>
  </si>
  <si>
    <t>Tuyến từ giáp ĐH4 (Trường Đông Mỹ) đến ngã 3 nhà ông Ngô Lê</t>
  </si>
  <si>
    <t>Tuyến từ giáp ĐH4 (nhà bà Thuận) đến hết nhà ông Huỳnh Đào</t>
  </si>
  <si>
    <t>Tuyến từ giáp ĐH4 (nhà ông Trung) đến hết nhà ông Quốc</t>
  </si>
  <si>
    <t>Tuyến từ giáp ĐH4 (nhà ông Nhung) đến hết nhà ông Đức</t>
  </si>
  <si>
    <t>Khu vực chợ Tam Giang có mặt tiền tiếp giáp với chợ</t>
  </si>
  <si>
    <t>Tuyến đường khu dân cư kiểm cư (Khu vực Khai thác quỹ đất đồng thổ diễn ngoài cũ)</t>
  </si>
  <si>
    <t>Tuyến từ nhà bà Lê Thị Bé đến giáp nhà ông Phạm Ngọc</t>
  </si>
  <si>
    <t>Tuyến từ nhà văn hóa thôn Đông An đến nhà văn hóa thôn Đông Bình</t>
  </si>
  <si>
    <t>Khu vực khai thác quỹ đất đồng thổ diễn trong</t>
  </si>
  <si>
    <t>Tuyến từ nhà ông Đinh Bá Nam đến đê Păm 4617</t>
  </si>
  <si>
    <t>Tuyến từ ngã ba ông Trần Thái đến nhà ông Sơn (thôn Đông An)</t>
  </si>
  <si>
    <t>Tuyến từ nhà bà Bốn Mai đến hết nhà ông Bá</t>
  </si>
  <si>
    <t>Tuyến từ nhà ông Dân đến giáp nhà ông Huỳnh Đào</t>
  </si>
  <si>
    <t>Tuyến từ bà Thêm đến giáp nhà ông Dân</t>
  </si>
  <si>
    <t>TAM HOÀ (xã đồng bằng)</t>
  </si>
  <si>
    <t>Đất ven đường trục chính xã (ĐH2)</t>
  </si>
  <si>
    <t>Từ cầu Tam Hoà đến hết nhà ông Nhãng</t>
  </si>
  <si>
    <t>Từ nhà ông Nhãng đến hết nhà ông Vui</t>
  </si>
  <si>
    <t>Từ hết nhà ông Vui đến sông Trường Giang (bến phà)</t>
  </si>
  <si>
    <t>Các tuyến còn lại:</t>
  </si>
  <si>
    <t>Từ hết nhà ông Hoài đến cây Quen</t>
  </si>
  <si>
    <t>Từ nhà ông Tường đến hết nhà ông Cự (thôn Bình An)</t>
  </si>
  <si>
    <t>Tuyến từ nhà ông Võ Khoảng đến hết nhà ông Thủy (thôn Bình An)</t>
  </si>
  <si>
    <t>Tuyến từ nhà ông Danh đến hết nhà ông Hùng (thôn Bình An)</t>
  </si>
  <si>
    <t>Tuyến từ cống ông Thân đến đê 4617 thôn Phú Vinh  (Nam Sơn cũ)</t>
  </si>
  <si>
    <t>Tuyến từ nhà ông Lược đến hết nhà ông Như thôn Phú Vinh</t>
  </si>
  <si>
    <t>Tuyến từ nhà bà Bông đến đê 4617 thôn Đông Thạnh ( thôn Đông Thạnh Tây cũ)</t>
  </si>
  <si>
    <t>Đất có mặt tiền tiếp giáp với các tuyến đường bê tông nông thôn không thuộc các tuyến trên</t>
  </si>
  <si>
    <t>Đất khu dân cư không thuộc các tuyến trên địa bàn xã</t>
  </si>
  <si>
    <t>X</t>
  </si>
  <si>
    <t>TAM HẢI (xã đồng bằng)</t>
  </si>
  <si>
    <t>Đất ven đường trục chính xã (ĐH6)</t>
  </si>
  <si>
    <t>Đất ven đường từ bến đò thôn Đông Tuần đến cống ông Ghê (Tuyến nắn tuyến)</t>
  </si>
  <si>
    <t>Đất ven đường từ cống ông Ghê đến cống ông Thanh</t>
  </si>
  <si>
    <t>Đất ven đường từ cống ông Thanh đến công ông Sen</t>
  </si>
  <si>
    <t>Đất ven đường từ cống ông Sen đến cống ông Lập</t>
  </si>
  <si>
    <t>Đất ven đường từ cống ông Lập đến bến đò thôn Bình Trung</t>
  </si>
  <si>
    <t>Tuyến đường liên thôn</t>
  </si>
  <si>
    <t>Đất ven đường từ nhà ông Tám đến cống ông Hoàng</t>
  </si>
  <si>
    <t>Đất ven đường từ cống ông Hoàng đến hết nhà ông Trung (chân núi Bàn Than)</t>
  </si>
  <si>
    <t>Từ giáp nhà ông An đến hết nhà ông Nhiên</t>
  </si>
  <si>
    <t xml:space="preserve">Đất ven đường bê tông dọc sông Trường Giang từ nhà ông Tâm (thôn Đông Tuần) đến nhà ông Nghĩa (thôn Long Thạnh Đông) </t>
  </si>
  <si>
    <t>Đất ven đường từ nhà ông Kỳ đến chợ Tam Hải</t>
  </si>
  <si>
    <t>Đất ven đường từ Trường cấp II (Trần Quý Cáp) đến nhà ông Thành</t>
  </si>
  <si>
    <t xml:space="preserve">Đất từ nhà bà Quyền (thôn Long Thạnh Đông) đến nhà ông Triều (thôn Long Thạnh Đông) </t>
  </si>
  <si>
    <t>Đất ven đường từ nhà ông Quý đến giáp nhà ông Ngô Văn Sa (thôn Thuận An)</t>
  </si>
  <si>
    <t xml:space="preserve">Đất ven đường từ nhà bà Hồng (thôn Tân Lập) đến giáp nhà ông Trần Minh Định </t>
  </si>
  <si>
    <t>Đất ven đường từ giáp nhà ông Trần Quang Tổng (thôn Bình Trung) đến giáp nhà bà Nga (thôn Thuận An)</t>
  </si>
  <si>
    <t xml:space="preserve">Đất ven đường Bờ kè Sông thôn Đông Tuần từ Nhà ông Tàu đến  nhà ông Lưu </t>
  </si>
  <si>
    <t>Khu dân cư không thuộc các tuyến trên gồm các thôn của xã Tam Hải (trừ thôn Xuân Mỹ và thôn Long Thạnh Tây)</t>
  </si>
  <si>
    <t>Khu dân cư thuộc thôn Long Thạnh Tây và xóm chùa thôn Xuân Mỹ</t>
  </si>
  <si>
    <t>XI</t>
  </si>
  <si>
    <t>TAM TIẾN (xã đồng bằng)</t>
  </si>
  <si>
    <t>Đất ven trục chính xã (ĐH10)</t>
  </si>
  <si>
    <t>Đất ven đường từ ngã 3 chợ đò đến hết nhà ông Nguyễn Anh Tuấn</t>
  </si>
  <si>
    <t>Từ giáp xã Tam Thanh đến hết nhà ông Nguyễn Văn Giám</t>
  </si>
  <si>
    <t>Từ hết nhà ông Nguyễn Văn Giám đến cổng làng Hà Quang</t>
  </si>
  <si>
    <t>Từ cổng làng Hà Quang đến hết nhà ông Phát</t>
  </si>
  <si>
    <t>Từ hết nhà ông Phát đến giáp Tam Hoà</t>
  </si>
  <si>
    <t>Từ nhà ông Trần Đình Hổ đến nhà ông Huỳnh Tấn Nầy</t>
  </si>
  <si>
    <t>Từ Bưu điện văn hoá xã đến bến đò Tam Anh</t>
  </si>
  <si>
    <t>Đất thuộc măt tiền của các tuyến đường bê tông nông thôn, đường cấp phối đá dăm, đường cấp phối đồi thuộc thôn Hà Lộc</t>
  </si>
  <si>
    <t>Từ nhà ông Trương Ngọc Lai (Thôn Diêm Điền) đến nhà văn hóa Tân Lộc (thôn Tân Lộc Ngọc)</t>
  </si>
  <si>
    <t>Đất thuộc mặt tiền của các tuyến đường bê tông nông thôn, đường cấp phối đá dăm thuộc các thôn Ngọc An, Tân Lộc Ngọc, Long Thành, Diêm Điền, Long Thạnh</t>
  </si>
  <si>
    <t>Khu dân cư nông thôn không thuộc các tuyến trên</t>
  </si>
  <si>
    <t>XII</t>
  </si>
  <si>
    <t>TAM TRÀ (xã miền núi)</t>
  </si>
  <si>
    <t>Đất ven đường ĐT 617</t>
  </si>
  <si>
    <t>Từ cầu sông Quán đến ngã ba nhà ông Lý</t>
  </si>
  <si>
    <t>Từ ngã ba nhà Ông Lý đi nhà bà Út Trả</t>
  </si>
  <si>
    <t>Tuyến ĐH8 -  Từ ngã ba nhà ông Lý đến giáp Tam Sơn</t>
  </si>
  <si>
    <t>XIII</t>
  </si>
  <si>
    <t>TAM SƠN (xã miền núi)</t>
  </si>
  <si>
    <t>Đất ven đường ĐH</t>
  </si>
  <si>
    <t>Từ đèo Ba Ví đến ngã ba nhà ông Chính</t>
  </si>
  <si>
    <t>Từ bến đò Đá Giăng đến hết Nghĩa trang liệt sỹ</t>
  </si>
  <si>
    <t>Từ hết Nghĩa trang liệt sỹ xã đến đèo Phường Tổng (giáp xã Tam Trà)</t>
  </si>
  <si>
    <t>Tuyến từ chùa Yên Sơn đến đèo Thầu Đâu (giáp xã Tam Lãnh - Phú Ninh)</t>
  </si>
  <si>
    <t>Từ ngã ba nhà ông Nguyễn Đức Phong đến hết nhà ông Cao Văn Anh</t>
  </si>
  <si>
    <t>Từ ngã ba nhà ông Giang đến Trường Cây Bàng (thôn Đức Phú)</t>
  </si>
  <si>
    <t xml:space="preserve">Nhà Văn hóa thôn Đức Phú đến hết nhà bà Tánh </t>
  </si>
  <si>
    <t>XIV</t>
  </si>
  <si>
    <t>TAM THẠNH (xã miền núi)</t>
  </si>
  <si>
    <t>Đất ven đường ĐH3 - Từ giáp xã Tam Anh Nam đến giáp xã Tam Sơn</t>
  </si>
  <si>
    <t>2`</t>
  </si>
  <si>
    <t>Đất ven đường tiếp giáp ĐH 3 - Từ ngã ba Nông trường cao su đến hết nhà bà Hoa Hợp (thôn Đức Phú)</t>
  </si>
  <si>
    <t>Đất ven đường tiếp giáp ĐH 3 - Từ nhà ông Lưu Hải đến hết nhà ông Huỳnh Văn Lính (thôn Phước Thạnh)</t>
  </si>
  <si>
    <t>Đất ven đường tiếp giáp ĐH 3 - Từ nhà ông Phát đến hết nhà ông Tâm</t>
  </si>
  <si>
    <t>Đất ven đường tiếp giáp ĐH 3 - Từ nhà ông Kiện đến nhà ông Toan (thôn Trung Hòa)</t>
  </si>
  <si>
    <t>Đất ven đường tiếp giáp ĐH 3 - Từ nhà ông Bùi Tùng (thôn Trung Hòa) đến nhà ông Trần Văn Thảo (thôn Trường Thạnh)</t>
  </si>
  <si>
    <t>XV</t>
  </si>
  <si>
    <t>TAM MỸ ĐÔNG (xã miền núi)</t>
  </si>
  <si>
    <t>Đất đường trục chính ĐH7</t>
  </si>
  <si>
    <t>Từ cầu Nguyễn Phùng qua Ủy ban xã đến ngã 3 Trạm y tế</t>
  </si>
  <si>
    <t>Từ ngã ba Trạm y tế đi Gò Gai đến giáp cống ông Thắng</t>
  </si>
  <si>
    <t>Từ ngã ba Trạm y tế đến cầu Quang</t>
  </si>
  <si>
    <t>Từ Uỷ ban xã đi nhà văn hóa thôn Đa Phú I, Đa Phú II đến giáp nhà bà Nguyễn Thị Hạnh (ĐH7)</t>
  </si>
  <si>
    <t>Đoạn từ ngã tư nhà ông Ngô Duy Liêm (ĐH7) đến ngã tư nhà ông Nguyễn Mỹ</t>
  </si>
  <si>
    <t>Khu quy hoạch khai thác quỹ đất Gò Gài 2</t>
  </si>
  <si>
    <t>Từ ngã ba nhà ông Phạm Hồng (ĐH7) đến giáp Tam Nghĩa (đập bà Quận)</t>
  </si>
  <si>
    <t>Từ ngã ba nhà ông Nguyễn Văn Hoàng (ĐH7) đến ngã ba nhà ông Nguyễn Văn Nhi</t>
  </si>
  <si>
    <t>Từ nhà văn hóa thôn Trà Tây đến ngã ba nhà bà Huỳnh Thị Thành thôn Phú Quý II</t>
  </si>
  <si>
    <t>Từ ngã ba nhà ông Lê Văn Hữu đến ngã ba nhà bà Huỳnh Thị Thành thôn Phú Quý II</t>
  </si>
  <si>
    <t>Từ ngã ba nhà ông Trần Bình Thiệu (ĐH7) đi nhà văn hóa thôn Phú Quý II đến ngã tư nhà ông Phan Như Tín</t>
  </si>
  <si>
    <t xml:space="preserve">Từ ngã ba nhà bà Trần Thị Liên đến hết khu dân cư Gò Sớ </t>
  </si>
  <si>
    <t>Từ ngã tư nhà ông Phan Như Tín đến hết khu dân cư  Cây Nổ</t>
  </si>
  <si>
    <t>Từ ngã ba Nhà văn hóa thôn Đa Phú I đến hết khu dân cư Cát Bàu Vang</t>
  </si>
  <si>
    <t>Từ ngã ba Nhà văn hóa thôn Đa Phú II đi sân vận động đến hết khu dân cư Miếu Bà</t>
  </si>
  <si>
    <t>KDC các thôn không thuộc các tuyến trên</t>
  </si>
  <si>
    <t>XVI</t>
  </si>
  <si>
    <t>TAM MỸ TÂY (xã miền núi)</t>
  </si>
  <si>
    <t>Từ giáp xã Tam Hiệp đến cống Chà Là</t>
  </si>
  <si>
    <t>Từ trên cống Chà Là đến ngõ nhà ông Nghị</t>
  </si>
  <si>
    <t>Từ trên nhà ông Nghị đến ngõ nhà bà Thiện</t>
  </si>
  <si>
    <t>Từ trên nhà bà Thiện đến cầu sông Quán (giáp Tam Trà)</t>
  </si>
  <si>
    <t>Tuyến ĐH 7</t>
  </si>
  <si>
    <t>Từ cống ông Thẳng đến nhà ông Út Trọng</t>
  </si>
  <si>
    <t>Từ trên nhà ông Út Trọng đến cầu Hóc Mực</t>
  </si>
  <si>
    <t>Từ trên Cầu Hóc Mực đến ngã 3 Trại Thượng</t>
  </si>
  <si>
    <t>Tuyến ĐH 5</t>
  </si>
  <si>
    <t>Từ giáp xã Tam Hiệp (Cầu Xuổng) đến giáp đường ĐT 617</t>
  </si>
  <si>
    <t>Các tuyến khác:</t>
  </si>
  <si>
    <t>Từ nhà ông Bốn Dinh (thôn Trung Lương) - nhà ông Minh (thôn Tịnh Sơn)</t>
  </si>
  <si>
    <t>Tuyến liên thôn ngõ 3 nhà ông Sơn (thôn Trung Thành) - giáp đường ĐT617 (Cống Chà Là)</t>
  </si>
  <si>
    <t>Cầu Quang đến cầu Hào</t>
  </si>
  <si>
    <t>Tuyến đường từ nhà ông Sơn đến nhà ông Bình thuộc Tổ đoàn kết số 1 thôn Trung Thành (Khu dân cư Đông An)</t>
  </si>
  <si>
    <t>Đất ven đường vào hồ chứa nước Bàu Vang (từ đường ĐH 7 đến cây Xoài)</t>
  </si>
  <si>
    <t>Tuyến đường từ nhà ông Luân đến nhà ông Quyền (kênh Bàu Lác)</t>
  </si>
  <si>
    <t>Tuyến đường tại sân bóng đá thôn Trung Thành (Khu dân cư Vườn Trường 2)</t>
  </si>
  <si>
    <t>Các tuyến đường nằm trong Khu công nghiệp - Tiểu thủ công nghiệp Nam Chu Lai</t>
  </si>
  <si>
    <t>01</t>
  </si>
  <si>
    <t>Xã Tam Xuân 1</t>
  </si>
  <si>
    <t>Đất trồng lúa nước</t>
  </si>
  <si>
    <t xml:space="preserve">Đất trồng cây hằng năm </t>
  </si>
  <si>
    <t>02</t>
  </si>
  <si>
    <t>Xã Tam Xuân 2</t>
  </si>
  <si>
    <t>03</t>
  </si>
  <si>
    <t>Xã Tam Anh Bắc</t>
  </si>
  <si>
    <t>04</t>
  </si>
  <si>
    <t>Xã Tam Anh Nam</t>
  </si>
  <si>
    <t>05</t>
  </si>
  <si>
    <t>Xã Tam Hiệp</t>
  </si>
  <si>
    <t>Đất làm muối</t>
  </si>
  <si>
    <t>06</t>
  </si>
  <si>
    <t>Thị trấn Núi Thành</t>
  </si>
  <si>
    <t>07</t>
  </si>
  <si>
    <t>Xã Tam Nghĩa</t>
  </si>
  <si>
    <t>08</t>
  </si>
  <si>
    <t>Xã Tam Quang</t>
  </si>
  <si>
    <t>09</t>
  </si>
  <si>
    <t>Xã Tam Giang</t>
  </si>
  <si>
    <t>Xã Tam Hòa</t>
  </si>
  <si>
    <t>Xã Tam Hải</t>
  </si>
  <si>
    <t>Xã Tam Tiến</t>
  </si>
  <si>
    <t>Xã Tam Mỹ Đông</t>
  </si>
  <si>
    <t>Xã Tam Mỹ Tây</t>
  </si>
  <si>
    <t>Xã Tam Trà</t>
  </si>
  <si>
    <t>16</t>
  </si>
  <si>
    <t>Xã Tam Sơn</t>
  </si>
  <si>
    <t>17</t>
  </si>
  <si>
    <t>Xã Tam Thạnh</t>
  </si>
  <si>
    <t>Cụm công nghiệp - Tiểu thủ công nghiệp 7 (Trảng Tôn)</t>
  </si>
  <si>
    <t>- Các thửa đất thuộc tuyến từ Ngã 3 đường Cụm công nghiệp đến nhà ông Can, ông Nam</t>
  </si>
  <si>
    <t>- Các thửa đất thuộc tuyến đường ngang nằm trong Cụm CN-TTCN khối 7 (Trảng Tôn)</t>
  </si>
  <si>
    <t>Khu công nghiệp, hậu cần cảng Tam Hiệp giai đoạn 1</t>
  </si>
  <si>
    <t>- Mặt cắt đường 21,5m</t>
  </si>
  <si>
    <t>- Mặt cắt đường 22,5m</t>
  </si>
  <si>
    <t>- Mặt cắt đường 35,0m</t>
  </si>
  <si>
    <t>Khu công nghiệp, hậu cần cảng Tam Hiệp giai đoạn 2</t>
  </si>
  <si>
    <t>Khu công nghiệp cảng, hậu cần cảng Chu Lai - Trường Hải</t>
  </si>
  <si>
    <t xml:space="preserve">Khu công nghiệp Bắc Chu Lai </t>
  </si>
  <si>
    <t xml:space="preserve">Khu công nghiệp cơ khí ô tô Chu Lai - Trường Hải </t>
  </si>
  <si>
    <t xml:space="preserve">Khu công nghiệp Tam Anh I </t>
  </si>
  <si>
    <t xml:space="preserve">Khu công nghiệp Tam Anh - Hàn Quốc </t>
  </si>
  <si>
    <t>Tuyến đường nối cảng Kỳ Hà đến sân bay Chu Lai đi Dung Quất (Kỳ Hà - Dung Quất), xã Tam Nghĩa.</t>
  </si>
  <si>
    <t xml:space="preserve">Khu Trung tâm Thương mại và dịch vụ Núi Thành </t>
  </si>
  <si>
    <t>Đơn giá: đồng/m2</t>
  </si>
  <si>
    <t xml:space="preserve">II. ĐẤT Ở  NÔNG THÔN </t>
  </si>
  <si>
    <t xml:space="preserve">III. ĐẤT Ở ĐÔ THỊ </t>
  </si>
  <si>
    <t>32.1</t>
  </si>
  <si>
    <t>Đường có bề rộng từ 3m trở lên</t>
  </si>
  <si>
    <t>32.2</t>
  </si>
  <si>
    <t>Đường có bề rộng từ 2m đến dưới 3m</t>
  </si>
  <si>
    <t>32.3</t>
  </si>
  <si>
    <t>Đường có bề rộng dưới 2m</t>
  </si>
  <si>
    <t>32.4</t>
  </si>
  <si>
    <t>32.5</t>
  </si>
  <si>
    <t>32.6</t>
  </si>
  <si>
    <t>33.1</t>
  </si>
  <si>
    <t>33.2</t>
  </si>
  <si>
    <t>33.3</t>
  </si>
  <si>
    <t>33.4</t>
  </si>
  <si>
    <t>33.5</t>
  </si>
  <si>
    <t>33.6</t>
  </si>
  <si>
    <t>34.1</t>
  </si>
  <si>
    <t>Đường có mặt cắt ngang 13,5m (3m - 7,5m - 3m)</t>
  </si>
  <si>
    <t>34.2</t>
  </si>
  <si>
    <t>Đường có mặt cắt ngang 15,5m (4m - 7,5m - 4m)</t>
  </si>
  <si>
    <t>34.3</t>
  </si>
  <si>
    <t>Đường có mặt cắt ngang 17,5m  (5m - 7,5m - 5m)</t>
  </si>
  <si>
    <t>34.4</t>
  </si>
  <si>
    <t>Đường có mặt cắt ngang 19,5m (6m-7,5m-6m)</t>
  </si>
  <si>
    <t>34.5</t>
  </si>
  <si>
    <t>Đường có mặt cắt ngang 22,5m (6m-10,5m-6m)</t>
  </si>
  <si>
    <t>34.6</t>
  </si>
  <si>
    <t>Đường có mặt cắt ngang 30m (6m-7,5m-3m-7,5m-6m)</t>
  </si>
  <si>
    <t>35.1</t>
  </si>
  <si>
    <t>Đường có mặt cắt ngang 11,5m (3m-5,5m-3m)</t>
  </si>
  <si>
    <t>35.2</t>
  </si>
  <si>
    <t>Đường có mặt cắt ngang 15,5m (4m-7,5m-4m)</t>
  </si>
  <si>
    <t>35.3</t>
  </si>
  <si>
    <t>35.4</t>
  </si>
  <si>
    <t>Đường có mặt cắt ngang 19,5m (6m-10,5m-3m)</t>
  </si>
  <si>
    <t>35.5</t>
  </si>
  <si>
    <t>Đường có mặt cắt ngang 35m (6m-10m-3m-10m-6m)</t>
  </si>
  <si>
    <t>Đường có mặt cắt ngang 20,5m (10m-10,5m)</t>
  </si>
  <si>
    <t>36.5</t>
  </si>
  <si>
    <t>Đường có mặt cắt ngang 15,5m (3m-7,5m-5m)</t>
  </si>
  <si>
    <t>36.6</t>
  </si>
  <si>
    <t>Đường có mặt cắt ngang 15,5m (5m-5,5m-5m)</t>
  </si>
  <si>
    <t>36.7</t>
  </si>
  <si>
    <t>Đường có mặt cắt ngang 15,5m (5m-7,5m-3m)</t>
  </si>
  <si>
    <t>Tuyến đường vào Nhà lưu niệm Võ Chí Công -  Từ giáp Quốc lộ 1A đến kênh tưới trước nhà bà Trần Thị Tú</t>
  </si>
  <si>
    <t>Từ giáp QL1A đến giáp đường sắt (tuyến vào cục dự trữ Quốc gia)</t>
  </si>
  <si>
    <t>Đường vào Tháp ba (từ giáp đường ĐH 104 đến Tháp ba)</t>
  </si>
  <si>
    <t>Từ giáp ĐH 104 cũ (nhà ông Danh) đến giáp đường vào nhà lưu niệm Võ Chí Công</t>
  </si>
  <si>
    <t>Từ giáp đường 104 đến đường sắt (ngoài HTX Mỹ Tân An)</t>
  </si>
  <si>
    <t>Từ giáp QL1A đến giáp đường bê tông vào trại chăn nuôi</t>
  </si>
  <si>
    <t>Từ giáp đường bê tông vào trại chăn nuôi đến nghĩa trang liệt sỹ</t>
  </si>
  <si>
    <t>Đất ven đường bê tông lên Trạm y tế xã (Từ giáp Quốc lộ 1A đến Trạm y tế)</t>
  </si>
  <si>
    <t>Đường lên ga bà Khôi (Từ giáp Quốc lộ 1A đến giáp ranh giới xã Tam Xuân 2)</t>
  </si>
  <si>
    <t>Khu dân cư còn lại không nằm trong các tuyến trên thuộc các thôn Khương Mỹ, Tam Mỹ, Phú Hưng</t>
  </si>
  <si>
    <t>Tuyến từ giáp Quốc lộ 1A (nhà bà Nguyễn Thị Thân) đến đường sắt</t>
  </si>
  <si>
    <t>Đoạn từ giáp Quốc lộ 1A (nhà bà Nguyễn Thị Thân) đến tường rào phía Tây Trạm xá xã</t>
  </si>
  <si>
    <t>Đoạn từ tường rào phía Tây Trạm xá xã đến đường sắt</t>
  </si>
  <si>
    <t>Tuyến đất ven đường chợ Bà Bầu (giáp Quốc lộ 1A) đến Mương kênh (giáp đồng ruộng)</t>
  </si>
  <si>
    <t>Tuyến từ giáp Quốc lộ 1A đến hết nhà ông Phan Văn Gia (phía Nam đường) và hết nhà ông Thái Văn Hùng (phía Bắc đường)</t>
  </si>
  <si>
    <t>Tuyến từ giáp Quốc lộ 1A đến cống Thổ quán thôn Phú Nam (thôn Phú Nam Đông cũ)</t>
  </si>
  <si>
    <t>Tuyến từ giáp Quốc lộ 1A (cây Da Dù) đến giáp đường rẽ vào Nhà văn hóa thôn Phú Nam</t>
  </si>
  <si>
    <t>Tuyến đường từ giáp đường 104 đến kênh N2-7</t>
  </si>
  <si>
    <t>Đoạn từ giáp đường 104 đến tường rào phía Nam Trại giống nông nghiệp</t>
  </si>
  <si>
    <t>Đoạn từ tường rào phía Nam Trại giống nông nghiệp đến hết thửa đất ông Đỗ Văn Lực</t>
  </si>
  <si>
    <t>Đoạn từ hết thửa đất ông Đỗ Văn Lực đến đến hết thửa đất ông Nguyễn Văn Dũng</t>
  </si>
  <si>
    <t>Đoạn từ hết thửa đất ông Nguyễn Văn Dũng đến kênh N2-7</t>
  </si>
  <si>
    <t xml:space="preserve">Tuyến từ ngã tư tạp hóa Hồng Sơn đến hết thửa đất bà Huỳnh Thị Thu </t>
  </si>
  <si>
    <t>Đất thuộc mặt tiền các tuyến đường GTNT (đường Bêtông)</t>
  </si>
  <si>
    <t>Đất khu dân cư còn lại</t>
  </si>
  <si>
    <t>Từ giáp Quốc lộ 1A đến Đập đá</t>
  </si>
  <si>
    <t>Từ giáp Quốc lộ 1A đến hết thửa đất nhà ông Huỳnh Cứ (phía Bắc đường); hết thửa đất ông Trương Ngọc Ấn (phía Nam đường)</t>
  </si>
  <si>
    <t>Từ giáp Quốc lộ 1A đến kênh N2.94</t>
  </si>
  <si>
    <t>Từ giáp Quốc lộ 1A đến đường sắt</t>
  </si>
  <si>
    <t>Từ giáp Quốc lộ 1A đến hết thửa đất ông Huỳnh Văn Ngôn</t>
  </si>
  <si>
    <t xml:space="preserve">Từ giáp Quốc lộ 1A đi cầu máng thủy lợi Tam Hòa </t>
  </si>
  <si>
    <t>Từ giáp Quốc lộ 1A đến hết nhà ông Trần Minh Dưỡng (phía Nam đường)</t>
  </si>
  <si>
    <t>Từ giáp Quốc lộ 1A đến hết nhà ông Phan Minh Trực (phía Bắc đường)</t>
  </si>
  <si>
    <t>Từ giáp đường Quốc phòng (nhà ông Nguyễn Hoàng) đến hết đường bê tông (nhà ông Nguyễn Hữu Nhân)</t>
  </si>
  <si>
    <t>Từ giáp đường Quốc phòng (nhà ông Huỳnh Ngọc Lâm) đến hết đường bê tông</t>
  </si>
  <si>
    <t>Từ giáp đường Quốc phòng (nhà ông Nguyễn  Văn Nhựt) đến giáp đường Việt Hàn</t>
  </si>
  <si>
    <t>Từ giáp đường Quốc phòng (nhà ông Tĩnh) đến giáp kênh N28</t>
  </si>
  <si>
    <t>Từ giáp đường Quốc phòng (nhà ông Nguyễn Văn Bình) đến giáp Miếu Bà</t>
  </si>
  <si>
    <t>Từ giáp đường Quốc phòng (nhà bà Ung Thị Binh)  đến kênh xương cá (đội 6)</t>
  </si>
  <si>
    <t>Từ giáp đường Quốc phòng (nhà bà Ung Thị Binh) đến hết nhà ông Đỗ Chí Sơn</t>
  </si>
  <si>
    <t>Từ giáp đường Quốc phòng (nhà ông Phạm Minh Nhựt) đến giáp nhà bà Tài</t>
  </si>
  <si>
    <t xml:space="preserve">Từ giáp Quốc lộ 1A  đến hết nhà ông Đoàn Văn Hòa </t>
  </si>
  <si>
    <t>Đoạn từ giáp Quốc lộ 1A  đến cổng trường</t>
  </si>
  <si>
    <t xml:space="preserve">Đoạn từ nhà ông Đỗ Chí Hoàng (giáp Trường mẫu giáo) đến hết nhà ông Đoàn Văn Hòa </t>
  </si>
  <si>
    <t>Từ giáp Quốc lộ 1A  đến hết đường bê tông</t>
  </si>
  <si>
    <t>Các khu dân cư nông thôn không thuộc các tuyến trên</t>
  </si>
  <si>
    <t>Từ ngã 3 nhà ông Ngoạn đến ngã 3 nhà ông Võ (thôn An Long)</t>
  </si>
  <si>
    <t>Các tuyến đường ngang thuộc thôn Hòa Đông</t>
  </si>
  <si>
    <t>Tuyến từ đường sắt (Nhà văn hóa cụm Hòa Vân) đến giáp cao tốc (nhà ông Phúc)</t>
  </si>
  <si>
    <t>16.7</t>
  </si>
  <si>
    <t>Tuyến từ nhà ông Phụng (Đường lên  Núi Thành) đến nhà ông Đại (thôn An Long)</t>
  </si>
  <si>
    <t>Tuyến từ giáp ĐH4 đến hết nhà ông Đỗ Văn Nhuận</t>
  </si>
  <si>
    <t>Đoạn từ giáp ĐH4 đến hết khu Khai thác quỹ đất (Đồng Lồi)</t>
  </si>
  <si>
    <t>Đoạn từ khu Khai thác quỹ đất (Đồng Lồi) đến hết nhà ông Đỗ Văn Nhuận</t>
  </si>
  <si>
    <t>Tuyến từ giáp ĐH4 (ngã 3 chợ) đến ngã 3 nhà ông Huỳnh Hoàng (Giáp về ĐH4)</t>
  </si>
  <si>
    <t>Đoạn từ giáp ĐH4 (ngã 3 chợ) đến cống Đồng Quang</t>
  </si>
  <si>
    <t>Đoạn từ cống Đồng Quang đến ngã 3 nhà ông Tuấn</t>
  </si>
  <si>
    <t>Đoạn từ  ngã 3 nhà ông Tuấn đến ngã 3 nhà bà Đền</t>
  </si>
  <si>
    <t>Đoạn từ  ngã 3 nhà  nhà bà Đền đến ngã 3 nhà ông Ngô Lê</t>
  </si>
  <si>
    <t>Đoạn từ  ngã 3 nhà  ông Ngô Lê đến ngã 3 nhà ông Huỳnh Hoàng (Giáp về ĐH4)</t>
  </si>
  <si>
    <t>Tuyến từ giáp ĐH4 (ngã 3 nhà ông Phạm Hồng Anh) đến Doi ấp 10</t>
  </si>
  <si>
    <t>Đoạn từ giáp ĐH4 (ngã 3 nhà ông Phạm Hồng Anh) đến cống trước Chùa</t>
  </si>
  <si>
    <t>Đoạn từ cống trước Chùa đến ngã 3 nhà ông Cội</t>
  </si>
  <si>
    <t>Đoạn từ ngã 3 nhà ông Cội đến Trạm biến áp</t>
  </si>
  <si>
    <t>Đoạn từ Trạm biến áp đến Doi ấp 10</t>
  </si>
  <si>
    <t>Tuyến từ giáp  ĐH4 (nhà ông Linh) đến giáp nhà ông Hiệp</t>
  </si>
  <si>
    <t>Đoạn từ giáp  ĐH4 (nhà ông Linh) đến ngã tư nhà ông Dậu</t>
  </si>
  <si>
    <t>Đoạn từ ngã tư nhà ông Dậu đến giáp nhà ông Hiệp</t>
  </si>
  <si>
    <t>Tuyến từ giáp ĐH4 (nhà ông Hoa) đến giáp đê (đi bến đò Tam Quang)</t>
  </si>
  <si>
    <t>Đoạn từ giáp ĐH4 (nhà ông Hoa) đến ngã ba nhà ông Tuấn</t>
  </si>
  <si>
    <t>Đoạn từ ngã 3 nhà ông Tuấn đến giáp đê (đi bến đò Tam Quang)</t>
  </si>
  <si>
    <t>Đất ven đường ĐT613B (đường Thanh niên cũ)</t>
  </si>
  <si>
    <t>Từ giáp Ủy ban xã đến giáp đường trục chính ĐH2 (nhà ông Tiến)</t>
  </si>
  <si>
    <t>Đoạn từ giáp Ủy ban xã đến hết nhà ông Hoài</t>
  </si>
  <si>
    <t>Đoạn từ hết nhà ông Hoài đến giáp đường trục chính ĐH2 (nhà ông Tiến)</t>
  </si>
  <si>
    <t>Từ ngã ba (nhà ông Huỳnh Cần) đến hết nhà ông Dân (thôn Hòa Bình)</t>
  </si>
  <si>
    <t>Đoạn từ ngã ba (nhà ông Huỳnh Cần) đến cầu bà Rốn</t>
  </si>
  <si>
    <t>Đoạn từ cầu Bà Rốn đến hết nhà ông Dân (thôn Hòa Bình)</t>
  </si>
  <si>
    <t>Từ bến Phà Tam Hòa đến giáp đường ĐT613B (đường Thanh Niên cũ)</t>
  </si>
  <si>
    <t>Tuyến từ giáp đường ĐT613B (nhà ông Tài) đến hết nhà ông Chương (thôn Hòa An)</t>
  </si>
  <si>
    <t>Từ giáp đường ĐH2 (nhà ông Thắng) đến cống ông Hào</t>
  </si>
  <si>
    <t>Từ giáp đường ĐH2 (nhà ông Thủ) đến hết nhà bà Mạo (thôn Hòa Bình)</t>
  </si>
  <si>
    <t>Tuyến nhà ông Tuấn (đội 5) đến đường ĐH thôn Phú Vinh (Nam Sơn cũ)</t>
  </si>
  <si>
    <t>Đất ven đường ĐT613B (đường Thanh niên cũ) từ bến đò thôn Xuân Mỹ đến giáp xã Tam Hoà</t>
  </si>
  <si>
    <t>Khu dân cư xóm Gành thôn Xuân Mỹ (trừ đất ven trục đường ĐT613 (đường Thanh Niên cũ))</t>
  </si>
  <si>
    <t>Từ hết nhà ông Nguyễn Anh Tuấn đến giáp đường ĐT613 (đường Thanh Niên cũ)</t>
  </si>
  <si>
    <t>Từ đường ĐT613B (đường Thanh niên cũ) đến hết đường ngang Tam Thanh - Tam Tiến</t>
  </si>
  <si>
    <t>Từ nhà ông Bùi Tháo đến giáp Tam Hòa</t>
  </si>
  <si>
    <t>Đoạn từ nhà ông Bùi Tháo đến hết nhà ông Huỳnh Mộng Tuyền (thôn Hà Lộc)</t>
  </si>
  <si>
    <t>Đoạn từ hết nhà ông Huỳnh Mộng Tuyền - giáp Tam Hoà</t>
  </si>
  <si>
    <t>Từ ngã ba nhà ông Cường thôn Thuận Yên Tây đến hết nhà ông Trịnh Đình Thơ thôn Mỹ Đông</t>
  </si>
  <si>
    <t>Tuyến liên thôn từ cống kênh Bàu Bá (thôn Trung Thành) đến giáp đường ĐH 7 (Bàu Xế)</t>
  </si>
  <si>
    <t>Đoạn từ cống kênh Bàu Bá (thôn Trung Thành) đến cầu cũ</t>
  </si>
  <si>
    <t xml:space="preserve">Đoạn từ cầu cũ đến giáp đường ĐH 7 (Bàu Xế) </t>
  </si>
  <si>
    <t>Từ giáp đường ĐH 5 (đối diện nhà Ba Nam đến Cầu Hào (KDC Cầu Hào)</t>
  </si>
  <si>
    <t>Đoạn từ giáp đường ĐH 5 (đối diện nhà Ba Nam đến Trường Mẫu giáo Công lập Hoa Hồng)</t>
  </si>
  <si>
    <t>Đoạn từ Trường Mẫu giáo Công lập Hoa Hồng đến Cầu Hào (KDC Cầu Hào)</t>
  </si>
  <si>
    <t>Đoạn từ giáp đường ĐH 7 (nhà bà Hai Kiển) đến nhà bà Oanh</t>
  </si>
  <si>
    <t>Đoạn từ nhà bà Oanh đến nhà ông Sáu Sơn</t>
  </si>
  <si>
    <t>Khu công nghiệp phục vụ nông - lâm nghiệp Nam Tam Anh</t>
  </si>
  <si>
    <t>Trung tâm điện khí miền Trung (dự án điện khí)</t>
  </si>
  <si>
    <t xml:space="preserve">I. ĐẤT NÔNG NGHIỆP </t>
  </si>
  <si>
    <t>Tên đơn vị hành chính/Loại đất nông nghiệp</t>
  </si>
  <si>
    <t>Vị trí/Đơn giá</t>
  </si>
  <si>
    <t>Vị trí 1</t>
  </si>
  <si>
    <t>Vị trí 2</t>
  </si>
  <si>
    <t>Vị trí 3</t>
  </si>
  <si>
    <t>Vị trí 4</t>
  </si>
  <si>
    <t>Vị trí 5</t>
  </si>
  <si>
    <t>ĐVT: đồng/m2</t>
  </si>
  <si>
    <t>Đơn giá</t>
  </si>
  <si>
    <t>Tên đơn vị hành chính/Ranh giới đất</t>
  </si>
  <si>
    <t>Tên Cụm công nghiệp/Vị trí đất</t>
  </si>
  <si>
    <t xml:space="preserve">Đơn giá 
</t>
  </si>
  <si>
    <t>Tên đơn vị hành chính/Ranh giới thửa đất</t>
  </si>
  <si>
    <t xml:space="preserve">IV. ĐẤT SẢN XUẤT KINH DOANH PHI NÔNG NGHIỆP KHÔNG PHẢI LÀ ĐẤT THƯƠNG MẠI DỊCH VỤ </t>
  </si>
  <si>
    <t xml:space="preserve">V. ĐẤT THƯƠNG MẠI DỊCH VỤ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</si>
</sst>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0.00_);_(&quot;$&quot;* \(#,##0.00\);_(&quot;$&quot;* &quot;-&quot;&quot;?&quot;&quot;?&quot;_);_(@_)"/>
    <numFmt numFmtId="189" formatCode="_(* #,##0.00_);_(* \(#,##0.00\);_(* &quot;-&quot;&quot;?&quot;&quot;?&quot;_);_(@_)"/>
    <numFmt numFmtId="190" formatCode="_-&quot;£&quot;* #,##0.00_-;\-&quot;£&quot;* #,##0.00_-;_-&quot;£&quot;* &quot;-&quot;&quot;?&quot;&quot;?&quot;_-;_-@_-"/>
    <numFmt numFmtId="191" formatCode="_-* #,##0.00_-;\-* #,##0.00_-;_-* &quot;-&quot;&quot;?&quot;&quot;?&quot;_-;_-@_-"/>
    <numFmt numFmtId="192" formatCode="_-* #,##0.00\ &quot;?&quot;_-;\-* #,##0.00\ &quot;?&quot;_-;_-* &quot;-&quot;&quot;?&quot;&quot;?&quot;\ &quot;?&quot;_-;_-@_-"/>
    <numFmt numFmtId="193" formatCode="_-* #,##0.00\ _?_-;\-* #,##0.00\ _?_-;_-* &quot;-&quot;&quot;?&quot;&quot;?&quot;\ _?_-;_-@_-"/>
    <numFmt numFmtId="194" formatCode="_(* #,##0_);_(* \(#,##0\);_(* &quot;-&quot;&quot;?&quot;&quot;?&quot;_);_(@_)"/>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
    <numFmt numFmtId="201" formatCode="#,##0.0"/>
    <numFmt numFmtId="202" formatCode="0.0%"/>
    <numFmt numFmtId="203" formatCode="#,##0.000"/>
    <numFmt numFmtId="204" formatCode="#,##0.0000"/>
    <numFmt numFmtId="205" formatCode="#,##0.00000"/>
    <numFmt numFmtId="206" formatCode="#,##0.000000"/>
    <numFmt numFmtId="207" formatCode="#,##0.0000000"/>
    <numFmt numFmtId="208" formatCode="#,##0.00000000"/>
    <numFmt numFmtId="209" formatCode="#,##0.000000000"/>
    <numFmt numFmtId="210" formatCode="#,##0.0000000000"/>
    <numFmt numFmtId="211" formatCode="#,##0.00000000000"/>
    <numFmt numFmtId="212" formatCode="#,##0.000000000000"/>
    <numFmt numFmtId="213" formatCode="#,##0.0000000000000"/>
    <numFmt numFmtId="214" formatCode="_(* #,##0.0_);_(* \(#,##0.0\);_(* &quot;-&quot;&quot;?&quot;&quot;?&quot;_);_(@_)"/>
    <numFmt numFmtId="215" formatCode="[$-409]dddd\,\ mmmm\ dd\,\ yyyy"/>
    <numFmt numFmtId="216" formatCode="[$-409]h:mm:ss\ AM/PM"/>
    <numFmt numFmtId="217" formatCode="0.000"/>
    <numFmt numFmtId="218" formatCode="_(* #,##0.000_);_(* \(#,##0.000\);_(* &quot;-&quot;&quot;?&quot;&quot;?&quot;_);_(@_)"/>
    <numFmt numFmtId="219" formatCode="_(* #,##0_);_(* \(#,##0\);_(* &quot;-&quot;??_);_(@_)"/>
    <numFmt numFmtId="220" formatCode="0.0000"/>
  </numFmts>
  <fonts count="71">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b/>
      <sz val="12"/>
      <name val="Times New Roman"/>
      <family val="1"/>
    </font>
    <font>
      <sz val="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u val="single"/>
      <sz val="11"/>
      <name val="Times New Roman"/>
      <family val="1"/>
    </font>
    <font>
      <i/>
      <sz val="12"/>
      <name val="Times New Roman"/>
      <family val="1"/>
    </font>
    <font>
      <b/>
      <sz val="11"/>
      <color indexed="9"/>
      <name val="Times New Roman"/>
      <family val="1"/>
    </font>
    <font>
      <sz val="14"/>
      <color indexed="8"/>
      <name val="Times New Roman"/>
      <family val="1"/>
    </font>
    <font>
      <b/>
      <sz val="14"/>
      <color indexed="8"/>
      <name val="Times New Roman"/>
      <family val="1"/>
    </font>
    <font>
      <sz val="12"/>
      <name val="Times New Roman"/>
      <family val="1"/>
    </font>
    <font>
      <sz val="12"/>
      <color indexed="10"/>
      <name val="Times New Roman"/>
      <family val="1"/>
    </font>
    <font>
      <sz val="14"/>
      <name val="Times New Roman"/>
      <family val="1"/>
    </font>
    <font>
      <sz val="14"/>
      <color indexed="10"/>
      <name val="Times New Roman"/>
      <family val="1"/>
    </font>
    <font>
      <b/>
      <sz val="14"/>
      <name val="Times New Roman"/>
      <family val="1"/>
    </font>
    <font>
      <sz val="9"/>
      <name val="Tahoma"/>
      <family val="2"/>
    </font>
    <font>
      <sz val="10"/>
      <name val="Arial"/>
      <family val="2"/>
    </font>
    <font>
      <sz val="11"/>
      <color indexed="8"/>
      <name val="Times New Roman"/>
      <family val="1"/>
    </font>
    <font>
      <b/>
      <sz val="11"/>
      <color indexed="8"/>
      <name val="Times New Roman"/>
      <family val="1"/>
    </font>
    <font>
      <b/>
      <i/>
      <sz val="14"/>
      <color indexed="8"/>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4"/>
      <name val="Calibri"/>
      <family val="2"/>
    </font>
    <font>
      <b/>
      <sz val="14"/>
      <color indexed="8"/>
      <name val="Calibri"/>
      <family val="2"/>
    </font>
    <font>
      <b/>
      <sz val="14"/>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rgb="FFFF0000"/>
      <name val="Times New Roman"/>
      <family val="1"/>
    </font>
    <font>
      <b/>
      <sz val="14"/>
      <color theme="1"/>
      <name val="Calibri"/>
      <family val="2"/>
    </font>
    <font>
      <b/>
      <sz val="14"/>
      <color theme="1"/>
      <name val="Times New Roman"/>
      <family val="1"/>
    </font>
    <font>
      <b/>
      <sz val="14"/>
      <color rgb="FFFF0000"/>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18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81">
    <xf numFmtId="0" fontId="0" fillId="0" borderId="0" xfId="0" applyFont="1" applyAlignment="1">
      <alignment/>
    </xf>
    <xf numFmtId="3" fontId="9" fillId="0" borderId="0" xfId="0" applyNumberFormat="1" applyFont="1" applyFill="1" applyBorder="1" applyAlignment="1">
      <alignment horizontal="right" vertical="top" wrapText="1"/>
    </xf>
    <xf numFmtId="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189" fontId="9" fillId="0" borderId="0" xfId="42"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justify" vertical="top" wrapText="1"/>
    </xf>
    <xf numFmtId="189" fontId="9" fillId="0" borderId="0" xfId="42" applyFont="1" applyFill="1" applyBorder="1" applyAlignment="1">
      <alignment horizontal="right"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32" borderId="11" xfId="0" applyNumberFormat="1" applyFont="1" applyFill="1" applyBorder="1" applyAlignment="1">
      <alignment horizontal="center" vertical="center" wrapText="1"/>
    </xf>
    <xf numFmtId="4" fontId="8" fillId="32" borderId="11" xfId="0" applyNumberFormat="1"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justify" vertical="top" wrapText="1"/>
    </xf>
    <xf numFmtId="4" fontId="8" fillId="0" borderId="11" xfId="0" applyNumberFormat="1" applyFont="1" applyFill="1" applyBorder="1" applyAlignment="1">
      <alignment horizontal="right" vertical="top" wrapText="1"/>
    </xf>
    <xf numFmtId="4" fontId="8" fillId="0" borderId="11" xfId="0" applyNumberFormat="1" applyFont="1" applyFill="1" applyBorder="1" applyAlignment="1">
      <alignment horizontal="center" vertical="top" wrapText="1"/>
    </xf>
    <xf numFmtId="189" fontId="9" fillId="0" borderId="11" xfId="42"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4" fontId="9" fillId="0" borderId="11" xfId="0" applyNumberFormat="1" applyFont="1" applyFill="1" applyBorder="1" applyAlignment="1">
      <alignment horizontal="right" vertical="top" wrapText="1"/>
    </xf>
    <xf numFmtId="0" fontId="9" fillId="0" borderId="11" xfId="0" applyFont="1" applyFill="1" applyBorder="1" applyAlignment="1">
      <alignment horizontal="justify" vertical="top" wrapText="1"/>
    </xf>
    <xf numFmtId="37" fontId="9" fillId="0" borderId="11" xfId="42" applyNumberFormat="1" applyFont="1" applyFill="1" applyBorder="1" applyAlignment="1">
      <alignment horizontal="right" vertical="top" wrapText="1"/>
    </xf>
    <xf numFmtId="0" fontId="10"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justify" vertical="top" wrapText="1"/>
    </xf>
    <xf numFmtId="4" fontId="8" fillId="0" borderId="11" xfId="0" applyNumberFormat="1" applyFont="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vertical="top" wrapText="1"/>
    </xf>
    <xf numFmtId="3" fontId="8" fillId="0" borderId="12"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49" fontId="8" fillId="0" borderId="0" xfId="0" applyNumberFormat="1" applyFont="1" applyFill="1" applyBorder="1" applyAlignment="1">
      <alignment horizontal="center" vertical="top" wrapText="1"/>
    </xf>
    <xf numFmtId="0" fontId="9" fillId="0" borderId="0" xfId="0" applyFont="1" applyBorder="1" applyAlignment="1">
      <alignment horizontal="center" vertical="top" wrapText="1"/>
    </xf>
    <xf numFmtId="49"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right" vertical="top" wrapText="1"/>
    </xf>
    <xf numFmtId="3"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4" fontId="9" fillId="0" borderId="11" xfId="0" applyNumberFormat="1" applyFont="1" applyBorder="1" applyAlignment="1">
      <alignment horizontal="center" vertical="top" wrapText="1"/>
    </xf>
    <xf numFmtId="3"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3" fontId="8" fillId="32" borderId="11"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8" fillId="0" borderId="11" xfId="0" applyNumberFormat="1" applyFont="1" applyFill="1" applyBorder="1" applyAlignment="1">
      <alignment horizontal="center" vertical="top" wrapText="1"/>
    </xf>
    <xf numFmtId="3" fontId="8" fillId="0" borderId="11" xfId="0" applyNumberFormat="1" applyFont="1" applyFill="1" applyBorder="1" applyAlignment="1">
      <alignment horizontal="justify" vertical="top" wrapText="1"/>
    </xf>
    <xf numFmtId="0" fontId="9" fillId="0" borderId="11" xfId="0" applyFont="1" applyFill="1" applyBorder="1" applyAlignment="1">
      <alignment horizontal="right" vertical="top" wrapText="1"/>
    </xf>
    <xf numFmtId="4"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right" vertical="top" wrapText="1"/>
    </xf>
    <xf numFmtId="0" fontId="9" fillId="0" borderId="11" xfId="0" applyFont="1" applyFill="1" applyBorder="1" applyAlignment="1">
      <alignment horizontal="center" vertical="top" wrapText="1"/>
    </xf>
    <xf numFmtId="0" fontId="9" fillId="0" borderId="0" xfId="0" applyFont="1" applyFill="1" applyBorder="1" applyAlignment="1">
      <alignment horizontal="justify" vertical="top" wrapText="1"/>
    </xf>
    <xf numFmtId="3" fontId="9"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justify" vertical="top" wrapText="1"/>
    </xf>
    <xf numFmtId="3" fontId="10" fillId="0" borderId="11" xfId="0" applyNumberFormat="1" applyFont="1" applyFill="1" applyBorder="1" applyAlignment="1">
      <alignment horizontal="center"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wrapText="1"/>
    </xf>
    <xf numFmtId="0" fontId="8" fillId="0" borderId="11" xfId="0" applyFont="1" applyFill="1" applyBorder="1" applyAlignment="1">
      <alignment horizontal="center" vertical="top" wrapText="1"/>
    </xf>
    <xf numFmtId="0" fontId="8" fillId="0" borderId="0" xfId="0" applyFont="1" applyFill="1" applyBorder="1" applyAlignment="1">
      <alignment horizontal="justify" vertical="top" wrapText="1"/>
    </xf>
    <xf numFmtId="199" fontId="8" fillId="0" borderId="11" xfId="0" applyNumberFormat="1" applyFont="1" applyFill="1" applyBorder="1" applyAlignment="1">
      <alignment horizontal="center" vertical="top" wrapText="1"/>
    </xf>
    <xf numFmtId="1" fontId="9" fillId="0" borderId="11" xfId="0" applyNumberFormat="1" applyFont="1" applyFill="1" applyBorder="1" applyAlignment="1">
      <alignment horizontal="center" vertical="top" wrapText="1"/>
    </xf>
    <xf numFmtId="1" fontId="8" fillId="0" borderId="11" xfId="0" applyNumberFormat="1" applyFont="1" applyFill="1" applyBorder="1" applyAlignment="1">
      <alignment horizontal="center" vertical="top" wrapText="1"/>
    </xf>
    <xf numFmtId="3" fontId="10" fillId="0" borderId="11" xfId="0" applyNumberFormat="1" applyFont="1" applyFill="1" applyBorder="1" applyAlignment="1">
      <alignment horizontal="justify" vertical="top"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11" xfId="0" applyFont="1" applyFill="1" applyBorder="1" applyAlignment="1">
      <alignment horizontal="justify" vertical="top" wrapText="1"/>
    </xf>
    <xf numFmtId="0" fontId="8" fillId="0" borderId="11" xfId="0" applyFont="1" applyFill="1" applyBorder="1" applyAlignment="1">
      <alignment horizontal="justify" vertical="top" wrapText="1"/>
    </xf>
    <xf numFmtId="201" fontId="9" fillId="0" borderId="11" xfId="0" applyNumberFormat="1"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1" xfId="0" applyFont="1" applyFill="1" applyBorder="1" applyAlignment="1">
      <alignment horizontal="justify" vertical="top" wrapText="1"/>
    </xf>
    <xf numFmtId="3" fontId="9" fillId="33" borderId="11" xfId="0" applyNumberFormat="1" applyFont="1" applyFill="1" applyBorder="1" applyAlignment="1">
      <alignment horizontal="right" vertical="top" wrapText="1"/>
    </xf>
    <xf numFmtId="4" fontId="9" fillId="33" borderId="11" xfId="0" applyNumberFormat="1" applyFont="1" applyFill="1" applyBorder="1" applyAlignment="1">
      <alignment horizontal="center" vertical="top" wrapText="1"/>
    </xf>
    <xf numFmtId="0" fontId="9" fillId="33" borderId="0" xfId="0" applyFont="1" applyFill="1" applyBorder="1" applyAlignment="1">
      <alignment horizontal="justify" vertical="top" wrapText="1"/>
    </xf>
    <xf numFmtId="0" fontId="10" fillId="0" borderId="11" xfId="0" applyFont="1" applyFill="1" applyBorder="1" applyAlignment="1" quotePrefix="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9" fillId="0" borderId="0" xfId="0" applyFont="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4" fontId="9" fillId="0" borderId="0" xfId="0" applyNumberFormat="1" applyFont="1" applyBorder="1" applyAlignment="1">
      <alignment horizontal="center" vertical="top" wrapText="1"/>
    </xf>
    <xf numFmtId="0" fontId="15" fillId="0" borderId="0" xfId="0" applyFont="1" applyAlignment="1">
      <alignment/>
    </xf>
    <xf numFmtId="194" fontId="15" fillId="0" borderId="0" xfId="42" applyNumberFormat="1" applyFont="1" applyAlignment="1">
      <alignment/>
    </xf>
    <xf numFmtId="194" fontId="15" fillId="0" borderId="11" xfId="42" applyNumberFormat="1" applyFont="1" applyBorder="1" applyAlignment="1">
      <alignment/>
    </xf>
    <xf numFmtId="189" fontId="15" fillId="0" borderId="11" xfId="42" applyFont="1" applyBorder="1" applyAlignment="1">
      <alignment horizontal="center"/>
    </xf>
    <xf numFmtId="194" fontId="15" fillId="0" borderId="11" xfId="42" applyNumberFormat="1" applyFont="1" applyBorder="1" applyAlignment="1">
      <alignment horizontal="center"/>
    </xf>
    <xf numFmtId="0" fontId="16" fillId="0" borderId="0" xfId="0" applyFont="1" applyAlignment="1">
      <alignment/>
    </xf>
    <xf numFmtId="194" fontId="16" fillId="0" borderId="11" xfId="42" applyNumberFormat="1" applyFont="1" applyBorder="1" applyAlignment="1">
      <alignment horizontal="center" vertical="justify" wrapText="1"/>
    </xf>
    <xf numFmtId="0" fontId="15" fillId="0" borderId="11" xfId="0" applyFont="1" applyBorder="1" applyAlignment="1">
      <alignment horizontal="left" vertical="justify"/>
    </xf>
    <xf numFmtId="194" fontId="15" fillId="0" borderId="11" xfId="0" applyNumberFormat="1" applyFont="1" applyBorder="1" applyAlignment="1">
      <alignment/>
    </xf>
    <xf numFmtId="189" fontId="15" fillId="0" borderId="11" xfId="42" applyFont="1" applyBorder="1" applyAlignment="1">
      <alignment/>
    </xf>
    <xf numFmtId="0" fontId="15" fillId="0" borderId="11" xfId="0" applyFont="1" applyBorder="1" applyAlignment="1">
      <alignment vertical="center"/>
    </xf>
    <xf numFmtId="0" fontId="15" fillId="0" borderId="0" xfId="0" applyFont="1" applyAlignment="1" quotePrefix="1">
      <alignment/>
    </xf>
    <xf numFmtId="0" fontId="15" fillId="0" borderId="0" xfId="0" applyFont="1" applyAlignment="1" quotePrefix="1">
      <alignment vertical="top"/>
    </xf>
    <xf numFmtId="3" fontId="9" fillId="34" borderId="11" xfId="0" applyNumberFormat="1" applyFont="1" applyFill="1" applyBorder="1" applyAlignment="1">
      <alignment horizontal="right" vertical="top" wrapText="1"/>
    </xf>
    <xf numFmtId="4" fontId="9" fillId="34" borderId="11" xfId="0" applyNumberFormat="1"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0" xfId="0" applyFont="1" applyFill="1" applyBorder="1" applyAlignment="1">
      <alignment horizontal="justify" vertical="top" wrapText="1"/>
    </xf>
    <xf numFmtId="0" fontId="9" fillId="34" borderId="11" xfId="0" applyFont="1" applyFill="1" applyBorder="1" applyAlignment="1">
      <alignment horizontal="justify" vertical="top" wrapText="1"/>
    </xf>
    <xf numFmtId="0" fontId="15" fillId="34" borderId="0" xfId="0" applyFont="1" applyFill="1" applyAlignment="1">
      <alignment/>
    </xf>
    <xf numFmtId="194" fontId="15" fillId="34" borderId="0" xfId="42" applyNumberFormat="1" applyFont="1" applyFill="1" applyAlignment="1">
      <alignment/>
    </xf>
    <xf numFmtId="49" fontId="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justify" vertical="top" wrapText="1"/>
    </xf>
    <xf numFmtId="3" fontId="9" fillId="33" borderId="0" xfId="0" applyNumberFormat="1" applyFont="1" applyFill="1" applyBorder="1" applyAlignment="1">
      <alignment horizontal="justify" vertical="top" wrapText="1"/>
    </xf>
    <xf numFmtId="0" fontId="8"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8" fillId="34" borderId="11"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34" borderId="1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top" wrapText="1"/>
    </xf>
    <xf numFmtId="3" fontId="8" fillId="0" borderId="0" xfId="0" applyNumberFormat="1" applyFont="1" applyBorder="1" applyAlignment="1">
      <alignment horizontal="right" vertical="top" wrapText="1"/>
    </xf>
    <xf numFmtId="4" fontId="8" fillId="0" borderId="0" xfId="0" applyNumberFormat="1" applyFont="1" applyBorder="1" applyAlignment="1">
      <alignment horizontal="center" vertical="top" wrapText="1"/>
    </xf>
    <xf numFmtId="3" fontId="17" fillId="0" borderId="11" xfId="0" applyNumberFormat="1" applyFont="1" applyFill="1" applyBorder="1" applyAlignment="1">
      <alignment horizontal="center" vertical="center"/>
    </xf>
    <xf numFmtId="3" fontId="17" fillId="34"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8" fillId="0" borderId="11"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201"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6" fillId="32" borderId="1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37" fontId="17" fillId="0" borderId="11" xfId="42" applyNumberFormat="1" applyFont="1" applyFill="1" applyBorder="1" applyAlignment="1">
      <alignment horizontal="center" vertical="center" wrapText="1"/>
    </xf>
    <xf numFmtId="37" fontId="17" fillId="0" borderId="11" xfId="42" applyNumberFormat="1" applyFont="1" applyFill="1" applyBorder="1" applyAlignment="1" quotePrefix="1">
      <alignment horizontal="center" vertical="center" wrapText="1"/>
    </xf>
    <xf numFmtId="37" fontId="18" fillId="0" borderId="11" xfId="42" applyNumberFormat="1" applyFont="1" applyFill="1" applyBorder="1" applyAlignment="1" quotePrefix="1">
      <alignment horizontal="center" vertical="center" wrapText="1"/>
    </xf>
    <xf numFmtId="0" fontId="17" fillId="34" borderId="11" xfId="0" applyFont="1" applyFill="1" applyBorder="1" applyAlignment="1">
      <alignment horizontal="center" vertical="center" wrapText="1"/>
    </xf>
    <xf numFmtId="37" fontId="17" fillId="34" borderId="11" xfId="42" applyNumberFormat="1" applyFont="1" applyFill="1" applyBorder="1" applyAlignment="1" quotePrefix="1">
      <alignment horizontal="center" vertical="center" wrapText="1"/>
    </xf>
    <xf numFmtId="37" fontId="18" fillId="34" borderId="11" xfId="42" applyNumberFormat="1" applyFont="1" applyFill="1" applyBorder="1" applyAlignment="1" quotePrefix="1">
      <alignment horizontal="center" vertical="center" wrapText="1"/>
    </xf>
    <xf numFmtId="0" fontId="18" fillId="0"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37" fontId="10" fillId="0" borderId="11" xfId="42"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3" fontId="8" fillId="32"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37" fontId="10" fillId="0" borderId="11" xfId="42" applyNumberFormat="1" applyFont="1" applyFill="1" applyBorder="1" applyAlignment="1" quotePrefix="1">
      <alignment horizontal="left" vertical="center" wrapText="1"/>
    </xf>
    <xf numFmtId="37" fontId="9" fillId="0" borderId="11" xfId="42" applyNumberFormat="1"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7" fontId="10" fillId="0" borderId="11" xfId="42" applyNumberFormat="1" applyFont="1" applyFill="1" applyBorder="1" applyAlignment="1">
      <alignment horizontal="center" vertical="center" wrapText="1"/>
    </xf>
    <xf numFmtId="37" fontId="9" fillId="0" borderId="11" xfId="42"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8" fillId="0" borderId="11" xfId="0" applyNumberFormat="1" applyFont="1" applyBorder="1" applyAlignment="1">
      <alignment horizontal="center" vertical="center" wrapText="1"/>
    </xf>
    <xf numFmtId="3" fontId="8" fillId="32" borderId="11" xfId="0" applyNumberFormat="1" applyFont="1" applyFill="1" applyBorder="1" applyAlignment="1">
      <alignment horizontal="left" vertical="center" wrapText="1"/>
    </xf>
    <xf numFmtId="3" fontId="8" fillId="34" borderId="11" xfId="0" applyNumberFormat="1" applyFont="1" applyFill="1" applyBorder="1" applyAlignment="1">
      <alignment horizontal="left" vertical="center" wrapText="1"/>
    </xf>
    <xf numFmtId="3" fontId="10" fillId="34"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3" fontId="11" fillId="0" borderId="11"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1" xfId="0" applyFont="1" applyFill="1" applyBorder="1" applyAlignment="1" quotePrefix="1">
      <alignment horizontal="left" vertical="center" wrapText="1"/>
    </xf>
    <xf numFmtId="0" fontId="12"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10" fillId="0" borderId="11" xfId="0" applyNumberFormat="1" applyFont="1" applyFill="1" applyBorder="1" applyAlignment="1">
      <alignment horizontal="center" vertical="center" wrapText="1"/>
    </xf>
    <xf numFmtId="3" fontId="10" fillId="34" borderId="11" xfId="0" applyNumberFormat="1" applyFont="1" applyFill="1" applyBorder="1" applyAlignment="1">
      <alignment horizontal="center" vertical="center" wrapText="1"/>
    </xf>
    <xf numFmtId="199" fontId="10" fillId="0" borderId="1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34" borderId="11" xfId="0" applyNumberFormat="1"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right" vertical="top" wrapText="1"/>
    </xf>
    <xf numFmtId="3" fontId="19" fillId="34" borderId="11" xfId="0" applyNumberFormat="1" applyFont="1" applyFill="1" applyBorder="1" applyAlignment="1">
      <alignment horizontal="right" vertical="top" wrapText="1"/>
    </xf>
    <xf numFmtId="3" fontId="20" fillId="34" borderId="11" xfId="0" applyNumberFormat="1" applyFont="1" applyFill="1" applyBorder="1" applyAlignment="1">
      <alignment horizontal="right" vertical="top" wrapText="1"/>
    </xf>
    <xf numFmtId="0" fontId="8"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5" fillId="0" borderId="0" xfId="0" applyFont="1" applyBorder="1" applyAlignment="1">
      <alignment/>
    </xf>
    <xf numFmtId="49" fontId="16" fillId="0" borderId="0" xfId="0" applyNumberFormat="1" applyFont="1" applyAlignment="1">
      <alignment horizontal="center"/>
    </xf>
    <xf numFmtId="2" fontId="8" fillId="0" borderId="11" xfId="0" applyNumberFormat="1" applyFont="1" applyFill="1" applyBorder="1" applyAlignment="1">
      <alignment horizontal="center" vertical="center" wrapText="1"/>
    </xf>
    <xf numFmtId="0" fontId="9" fillId="0" borderId="14" xfId="0" applyFont="1" applyFill="1" applyBorder="1" applyAlignment="1">
      <alignment horizontal="justify" vertical="center" wrapText="1"/>
    </xf>
    <xf numFmtId="0" fontId="0" fillId="0" borderId="0" xfId="0" applyFont="1" applyAlignment="1">
      <alignment/>
    </xf>
    <xf numFmtId="49" fontId="16" fillId="0" borderId="11" xfId="0" applyNumberFormat="1" applyFont="1" applyBorder="1" applyAlignment="1" quotePrefix="1">
      <alignment horizontal="center" vertical="center"/>
    </xf>
    <xf numFmtId="0" fontId="16" fillId="0" borderId="11" xfId="0" applyFont="1" applyBorder="1" applyAlignment="1">
      <alignment vertical="center"/>
    </xf>
    <xf numFmtId="49" fontId="15" fillId="0" borderId="11"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65" fillId="0" borderId="11" xfId="0" applyFont="1" applyBorder="1" applyAlignment="1">
      <alignment/>
    </xf>
    <xf numFmtId="194" fontId="25" fillId="0" borderId="14" xfId="42" applyNumberFormat="1" applyFont="1" applyBorder="1" applyAlignment="1">
      <alignment horizontal="center" vertical="center" wrapText="1"/>
    </xf>
    <xf numFmtId="194" fontId="25" fillId="0" borderId="15" xfId="42" applyNumberFormat="1" applyFont="1" applyBorder="1" applyAlignment="1">
      <alignment horizontal="center" vertical="center" wrapText="1"/>
    </xf>
    <xf numFmtId="194" fontId="24" fillId="0" borderId="16" xfId="0" applyNumberFormat="1"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left" vertical="center"/>
    </xf>
    <xf numFmtId="194" fontId="24" fillId="0" borderId="0" xfId="42" applyNumberFormat="1" applyFont="1" applyBorder="1" applyAlignment="1">
      <alignment vertical="center"/>
    </xf>
    <xf numFmtId="194" fontId="24" fillId="0" borderId="0" xfId="0" applyNumberFormat="1" applyFont="1" applyBorder="1" applyAlignment="1">
      <alignment/>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0" fontId="15" fillId="0" borderId="11" xfId="0" applyFont="1" applyBorder="1" applyAlignment="1" quotePrefix="1">
      <alignment horizontal="justify" vertical="center" wrapText="1"/>
    </xf>
    <xf numFmtId="0" fontId="15" fillId="0" borderId="11" xfId="0" applyFont="1" applyBorder="1" applyAlignment="1">
      <alignment horizontal="center" vertical="center"/>
    </xf>
    <xf numFmtId="0" fontId="15" fillId="0" borderId="11" xfId="0" applyFont="1" applyBorder="1" applyAlignment="1">
      <alignment horizontal="left" vertical="center"/>
    </xf>
    <xf numFmtId="0" fontId="16" fillId="0" borderId="17"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horizontal="left" vertical="center"/>
    </xf>
    <xf numFmtId="219" fontId="15" fillId="0" borderId="0" xfId="42" applyNumberFormat="1" applyFont="1" applyBorder="1" applyAlignment="1">
      <alignment vertical="center"/>
    </xf>
    <xf numFmtId="0" fontId="21" fillId="0" borderId="11" xfId="0"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49" fontId="21" fillId="0" borderId="11" xfId="0" applyNumberFormat="1" applyFont="1" applyFill="1" applyBorder="1" applyAlignment="1">
      <alignment horizontal="justify" vertical="center" wrapText="1"/>
    </xf>
    <xf numFmtId="0" fontId="21" fillId="0" borderId="17" xfId="0" applyFont="1" applyFill="1" applyBorder="1" applyAlignment="1">
      <alignment horizontal="center" vertical="center" wrapText="1"/>
    </xf>
    <xf numFmtId="0" fontId="21" fillId="0" borderId="11" xfId="0"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49" fontId="21" fillId="0" borderId="11" xfId="0"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49" fontId="19" fillId="0" borderId="11" xfId="0" applyNumberFormat="1" applyFont="1" applyFill="1" applyBorder="1" applyAlignment="1">
      <alignment horizontal="justify" vertical="center" wrapText="1"/>
    </xf>
    <xf numFmtId="3" fontId="19" fillId="0" borderId="11" xfId="0"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1" xfId="0" applyFont="1" applyFill="1" applyBorder="1" applyAlignment="1">
      <alignment vertical="center" wrapText="1"/>
    </xf>
    <xf numFmtId="0" fontId="21" fillId="0" borderId="11" xfId="0" applyFont="1" applyFill="1" applyBorder="1" applyAlignment="1">
      <alignment vertical="center" wrapText="1"/>
    </xf>
    <xf numFmtId="0" fontId="19" fillId="0" borderId="11" xfId="59" applyFont="1" applyFill="1" applyBorder="1" applyAlignment="1">
      <alignment vertical="center" wrapText="1"/>
      <protection/>
    </xf>
    <xf numFmtId="0" fontId="19" fillId="0" borderId="0" xfId="59" applyFont="1" applyFill="1" applyBorder="1" applyAlignment="1">
      <alignment vertical="center" wrapText="1"/>
      <protection/>
    </xf>
    <xf numFmtId="0" fontId="21" fillId="0" borderId="10" xfId="0" applyFont="1" applyFill="1" applyBorder="1" applyAlignment="1">
      <alignment vertical="center" wrapText="1"/>
    </xf>
    <xf numFmtId="49" fontId="19" fillId="0" borderId="11" xfId="0" applyNumberFormat="1" applyFont="1" applyFill="1" applyBorder="1" applyAlignment="1" quotePrefix="1">
      <alignment horizontal="justify" vertical="center" wrapText="1"/>
    </xf>
    <xf numFmtId="49" fontId="19" fillId="0" borderId="11" xfId="0" applyNumberFormat="1" applyFont="1" applyFill="1" applyBorder="1" applyAlignment="1">
      <alignment vertical="center" wrapText="1"/>
    </xf>
    <xf numFmtId="0" fontId="19" fillId="0" borderId="11" xfId="0" applyFont="1" applyFill="1" applyBorder="1" applyAlignment="1">
      <alignment horizontal="justify" vertical="center" wrapText="1"/>
    </xf>
    <xf numFmtId="49" fontId="19" fillId="0" borderId="11" xfId="0" applyNumberFormat="1" applyFont="1" applyFill="1" applyBorder="1" applyAlignment="1">
      <alignment horizontal="left" vertical="center" wrapText="1"/>
    </xf>
    <xf numFmtId="0" fontId="19" fillId="0" borderId="11" xfId="0" applyFont="1" applyFill="1" applyBorder="1" applyAlignment="1">
      <alignment horizontal="left" vertical="center" wrapText="1"/>
    </xf>
    <xf numFmtId="49" fontId="21" fillId="0" borderId="11" xfId="0" applyNumberFormat="1" applyFont="1" applyFill="1" applyBorder="1" applyAlignment="1">
      <alignment horizontal="left" vertical="center"/>
    </xf>
    <xf numFmtId="0" fontId="19" fillId="0" borderId="10" xfId="0" applyFont="1" applyFill="1" applyBorder="1" applyAlignment="1">
      <alignment horizontal="left" vertical="center" wrapText="1"/>
    </xf>
    <xf numFmtId="49" fontId="19" fillId="0" borderId="11" xfId="0" applyNumberFormat="1" applyFont="1" applyFill="1" applyBorder="1" applyAlignment="1">
      <alignment horizontal="left" vertical="center"/>
    </xf>
    <xf numFmtId="49" fontId="21" fillId="0" borderId="17" xfId="0" applyNumberFormat="1" applyFont="1" applyFill="1" applyBorder="1" applyAlignment="1">
      <alignment horizontal="left" vertical="center" wrapText="1"/>
    </xf>
    <xf numFmtId="49" fontId="21" fillId="0" borderId="11" xfId="0" applyNumberFormat="1" applyFont="1" applyFill="1" applyBorder="1" applyAlignment="1">
      <alignment horizontal="justify" vertical="center"/>
    </xf>
    <xf numFmtId="49" fontId="19" fillId="0" borderId="11" xfId="0" applyNumberFormat="1" applyFont="1" applyFill="1" applyBorder="1" applyAlignment="1">
      <alignment horizontal="justify" vertical="center"/>
    </xf>
    <xf numFmtId="0" fontId="66" fillId="0" borderId="11" xfId="0"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49" fontId="21" fillId="0" borderId="11" xfId="0" applyNumberFormat="1" applyFont="1" applyFill="1" applyBorder="1" applyAlignment="1">
      <alignment vertical="center" wrapText="1"/>
    </xf>
    <xf numFmtId="49" fontId="19" fillId="0" borderId="10" xfId="0" applyNumberFormat="1" applyFont="1" applyFill="1" applyBorder="1" applyAlignment="1">
      <alignment vertical="center" wrapText="1"/>
    </xf>
    <xf numFmtId="49" fontId="19" fillId="0" borderId="11" xfId="0" applyNumberFormat="1" applyFont="1" applyFill="1" applyBorder="1" applyAlignment="1">
      <alignment vertical="center"/>
    </xf>
    <xf numFmtId="0" fontId="66" fillId="0" borderId="11" xfId="42" applyNumberFormat="1" applyFont="1" applyFill="1" applyBorder="1" applyAlignment="1">
      <alignment horizontal="center" vertical="center"/>
    </xf>
    <xf numFmtId="0" fontId="66" fillId="0" borderId="11" xfId="42" applyNumberFormat="1" applyFont="1" applyFill="1" applyBorder="1" applyAlignment="1">
      <alignment vertical="center"/>
    </xf>
    <xf numFmtId="3" fontId="11" fillId="0" borderId="18" xfId="0" applyNumberFormat="1" applyFont="1" applyFill="1" applyBorder="1" applyAlignment="1">
      <alignment vertical="center" wrapText="1"/>
    </xf>
    <xf numFmtId="4" fontId="21" fillId="0" borderId="11" xfId="0" applyNumberFormat="1" applyFont="1" applyFill="1" applyBorder="1" applyAlignment="1">
      <alignment vertical="center" wrapText="1"/>
    </xf>
    <xf numFmtId="3" fontId="21" fillId="0" borderId="11" xfId="0" applyNumberFormat="1" applyFont="1" applyFill="1" applyBorder="1" applyAlignment="1">
      <alignment vertical="center" wrapText="1"/>
    </xf>
    <xf numFmtId="3" fontId="21" fillId="0" borderId="17" xfId="0" applyNumberFormat="1" applyFont="1" applyFill="1" applyBorder="1" applyAlignment="1">
      <alignment vertical="center" wrapText="1"/>
    </xf>
    <xf numFmtId="0" fontId="19" fillId="0" borderId="11" xfId="0" applyFont="1" applyBorder="1" applyAlignment="1">
      <alignment horizontal="left" vertical="center" wrapText="1"/>
    </xf>
    <xf numFmtId="49" fontId="19" fillId="35" borderId="11" xfId="0" applyNumberFormat="1" applyFont="1" applyFill="1" applyBorder="1" applyAlignment="1">
      <alignment horizontal="left" vertical="center" wrapText="1"/>
    </xf>
    <xf numFmtId="49" fontId="19" fillId="35" borderId="11" xfId="0" applyNumberFormat="1" applyFont="1" applyFill="1" applyBorder="1" applyAlignment="1" quotePrefix="1">
      <alignment horizontal="left" vertical="center" wrapText="1"/>
    </xf>
    <xf numFmtId="49" fontId="21" fillId="0" borderId="11" xfId="0" applyNumberFormat="1" applyFont="1" applyFill="1" applyBorder="1" applyAlignment="1" quotePrefix="1">
      <alignment horizontal="left" vertical="center" wrapText="1"/>
    </xf>
    <xf numFmtId="49" fontId="19" fillId="0" borderId="11" xfId="0" applyNumberFormat="1" applyFont="1" applyFill="1" applyBorder="1" applyAlignment="1" quotePrefix="1">
      <alignment horizontal="left" vertical="center" wrapText="1"/>
    </xf>
    <xf numFmtId="49" fontId="27" fillId="0" borderId="11" xfId="0" applyNumberFormat="1" applyFont="1" applyFill="1" applyBorder="1" applyAlignment="1" quotePrefix="1">
      <alignment horizontal="justify" vertical="center" wrapText="1"/>
    </xf>
    <xf numFmtId="194" fontId="16" fillId="0" borderId="11" xfId="42" applyNumberFormat="1" applyFont="1" applyBorder="1" applyAlignment="1">
      <alignment horizontal="center" vertical="center" wrapText="1"/>
    </xf>
    <xf numFmtId="194" fontId="15" fillId="0" borderId="11" xfId="42" applyNumberFormat="1" applyFont="1" applyBorder="1" applyAlignment="1">
      <alignment vertical="center" wrapText="1"/>
    </xf>
    <xf numFmtId="194" fontId="15" fillId="0" borderId="11" xfId="42" applyNumberFormat="1" applyFont="1" applyBorder="1" applyAlignment="1">
      <alignment vertical="center"/>
    </xf>
    <xf numFmtId="3" fontId="21" fillId="0" borderId="11" xfId="44" applyNumberFormat="1" applyFont="1" applyBorder="1" applyAlignment="1">
      <alignment horizontal="right" vertical="center" wrapText="1"/>
    </xf>
    <xf numFmtId="194" fontId="16" fillId="0" borderId="11" xfId="0" applyNumberFormat="1" applyFont="1" applyBorder="1" applyAlignment="1">
      <alignment horizontal="center" vertical="center"/>
    </xf>
    <xf numFmtId="194" fontId="25" fillId="0" borderId="0" xfId="0" applyNumberFormat="1" applyFont="1" applyBorder="1" applyAlignment="1">
      <alignment horizontal="center" vertical="center"/>
    </xf>
    <xf numFmtId="194" fontId="16" fillId="0" borderId="0" xfId="42" applyNumberFormat="1" applyFont="1" applyAlignment="1">
      <alignment/>
    </xf>
    <xf numFmtId="0" fontId="21" fillId="0" borderId="11" xfId="0" applyFont="1" applyFill="1" applyBorder="1" applyAlignment="1">
      <alignment horizontal="left" vertical="center" wrapText="1"/>
    </xf>
    <xf numFmtId="0" fontId="21" fillId="0" borderId="11" xfId="0" applyFont="1" applyBorder="1" applyAlignment="1">
      <alignment horizontal="left" vertical="center"/>
    </xf>
    <xf numFmtId="0" fontId="19" fillId="0" borderId="11" xfId="0" applyFont="1" applyBorder="1" applyAlignment="1">
      <alignment horizontal="left" vertical="center"/>
    </xf>
    <xf numFmtId="0" fontId="21" fillId="0" borderId="11" xfId="0" applyFont="1" applyFill="1" applyBorder="1" applyAlignment="1">
      <alignment horizontal="left" vertical="center"/>
    </xf>
    <xf numFmtId="43" fontId="19" fillId="0" borderId="11" xfId="0" applyNumberFormat="1" applyFont="1" applyFill="1" applyBorder="1" applyAlignment="1">
      <alignment horizontal="left" vertical="center" wrapText="1"/>
    </xf>
    <xf numFmtId="0" fontId="19" fillId="35" borderId="11" xfId="0" applyFont="1" applyFill="1" applyBorder="1" applyAlignment="1">
      <alignment horizontal="left" vertical="center"/>
    </xf>
    <xf numFmtId="0" fontId="19" fillId="0" borderId="11" xfId="0" applyFont="1" applyFill="1" applyBorder="1" applyAlignment="1">
      <alignment horizontal="left" vertical="center"/>
    </xf>
    <xf numFmtId="0" fontId="21" fillId="0" borderId="10" xfId="0" applyFont="1" applyFill="1" applyBorder="1" applyAlignment="1">
      <alignment horizontal="left" vertical="center"/>
    </xf>
    <xf numFmtId="0" fontId="19" fillId="0" borderId="17" xfId="0" applyFont="1" applyFill="1" applyBorder="1" applyAlignment="1">
      <alignment horizontal="left" vertical="center" wrapText="1"/>
    </xf>
    <xf numFmtId="0" fontId="19" fillId="0" borderId="10" xfId="0" applyFont="1" applyFill="1" applyBorder="1" applyAlignment="1">
      <alignment horizontal="left" vertical="center"/>
    </xf>
    <xf numFmtId="3" fontId="19" fillId="0" borderId="11" xfId="0" applyNumberFormat="1" applyFont="1" applyFill="1" applyBorder="1" applyAlignment="1">
      <alignment horizontal="left" vertical="center"/>
    </xf>
    <xf numFmtId="3" fontId="21" fillId="0" borderId="11" xfId="0" applyNumberFormat="1" applyFont="1" applyFill="1" applyBorder="1" applyAlignment="1">
      <alignment horizontal="left" vertical="center"/>
    </xf>
    <xf numFmtId="3" fontId="19" fillId="0" borderId="10" xfId="0" applyNumberFormat="1" applyFont="1" applyFill="1" applyBorder="1" applyAlignment="1">
      <alignment horizontal="left" vertical="center"/>
    </xf>
    <xf numFmtId="0" fontId="21" fillId="0" borderId="17" xfId="0" applyFont="1" applyFill="1" applyBorder="1" applyAlignment="1">
      <alignment horizontal="left" vertical="center"/>
    </xf>
    <xf numFmtId="3" fontId="21" fillId="0" borderId="11" xfId="0" applyNumberFormat="1" applyFont="1" applyFill="1" applyBorder="1" applyAlignment="1">
      <alignment horizontal="left" vertical="center" wrapText="1"/>
    </xf>
    <xf numFmtId="3" fontId="19" fillId="0" borderId="11" xfId="0" applyNumberFormat="1" applyFont="1" applyFill="1" applyBorder="1" applyAlignment="1">
      <alignment horizontal="left" vertical="center" wrapText="1"/>
    </xf>
    <xf numFmtId="3" fontId="19" fillId="0" borderId="10" xfId="0" applyNumberFormat="1" applyFont="1" applyFill="1" applyBorder="1" applyAlignment="1">
      <alignment horizontal="left" vertical="center" wrapText="1"/>
    </xf>
    <xf numFmtId="3" fontId="21" fillId="0" borderId="10" xfId="0" applyNumberFormat="1" applyFont="1" applyFill="1" applyBorder="1" applyAlignment="1">
      <alignment horizontal="left" vertical="center" wrapText="1"/>
    </xf>
    <xf numFmtId="0" fontId="45" fillId="0" borderId="11" xfId="0" applyFont="1" applyFill="1" applyBorder="1" applyAlignment="1">
      <alignment horizontal="left" vertical="center" wrapText="1"/>
    </xf>
    <xf numFmtId="3" fontId="16" fillId="0" borderId="11" xfId="44" applyNumberFormat="1" applyFont="1" applyBorder="1" applyAlignment="1">
      <alignment horizontal="right" vertical="center"/>
    </xf>
    <xf numFmtId="0" fontId="67" fillId="0" borderId="11" xfId="0" applyFont="1" applyBorder="1" applyAlignment="1">
      <alignment/>
    </xf>
    <xf numFmtId="3" fontId="16" fillId="0" borderId="11" xfId="44" applyNumberFormat="1" applyFont="1" applyFill="1" applyBorder="1" applyAlignment="1">
      <alignment horizontal="right" vertical="center"/>
    </xf>
    <xf numFmtId="0" fontId="68" fillId="0" borderId="11" xfId="0" applyFont="1" applyBorder="1" applyAlignment="1">
      <alignment/>
    </xf>
    <xf numFmtId="3" fontId="16" fillId="0" borderId="11" xfId="0" applyNumberFormat="1" applyFont="1" applyFill="1" applyBorder="1" applyAlignment="1">
      <alignment horizontal="right" vertical="center"/>
    </xf>
    <xf numFmtId="3" fontId="16" fillId="0" borderId="11" xfId="0" applyNumberFormat="1" applyFont="1" applyBorder="1" applyAlignment="1" quotePrefix="1">
      <alignment horizontal="right" vertical="center"/>
    </xf>
    <xf numFmtId="3" fontId="68" fillId="0" borderId="11" xfId="0" applyNumberFormat="1" applyFont="1" applyBorder="1" applyAlignment="1">
      <alignment/>
    </xf>
    <xf numFmtId="3" fontId="21" fillId="0" borderId="11" xfId="44" applyNumberFormat="1" applyFont="1" applyFill="1" applyBorder="1" applyAlignment="1">
      <alignment horizontal="right" vertical="center" wrapText="1"/>
    </xf>
    <xf numFmtId="3" fontId="66" fillId="36" borderId="11" xfId="0" applyNumberFormat="1" applyFont="1" applyFill="1" applyBorder="1" applyAlignment="1">
      <alignment horizontal="left" vertical="center" wrapText="1"/>
    </xf>
    <xf numFmtId="49" fontId="66" fillId="36" borderId="11" xfId="0" applyNumberFormat="1" applyFont="1" applyFill="1" applyBorder="1" applyAlignment="1">
      <alignment vertical="center" wrapText="1"/>
    </xf>
    <xf numFmtId="0" fontId="66" fillId="36" borderId="11" xfId="0" applyFont="1" applyFill="1" applyBorder="1" applyAlignment="1">
      <alignment horizontal="center" vertical="center" wrapText="1"/>
    </xf>
    <xf numFmtId="3" fontId="66" fillId="36" borderId="11" xfId="0" applyNumberFormat="1" applyFont="1" applyFill="1" applyBorder="1" applyAlignment="1">
      <alignment horizontal="center" vertical="center" wrapText="1"/>
    </xf>
    <xf numFmtId="4" fontId="66" fillId="36" borderId="11" xfId="0" applyNumberFormat="1" applyFont="1" applyFill="1" applyBorder="1" applyAlignment="1">
      <alignment horizontal="center" vertical="center" wrapText="1"/>
    </xf>
    <xf numFmtId="3" fontId="69" fillId="36" borderId="11" xfId="0" applyNumberFormat="1" applyFont="1" applyFill="1" applyBorder="1" applyAlignment="1">
      <alignment vertical="center" wrapText="1"/>
    </xf>
    <xf numFmtId="0" fontId="66" fillId="36" borderId="11" xfId="0" applyFont="1" applyFill="1" applyBorder="1" applyAlignment="1">
      <alignment horizontal="justify" vertical="center" wrapText="1"/>
    </xf>
    <xf numFmtId="49" fontId="66" fillId="36" borderId="11" xfId="0" applyNumberFormat="1" applyFont="1" applyFill="1" applyBorder="1" applyAlignment="1">
      <alignment horizontal="justify" vertical="center" wrapText="1"/>
    </xf>
    <xf numFmtId="0" fontId="21" fillId="0" borderId="0" xfId="0" applyFont="1" applyFill="1" applyBorder="1" applyAlignment="1">
      <alignment horizontal="left" vertical="center" wrapText="1"/>
    </xf>
    <xf numFmtId="0" fontId="9" fillId="0" borderId="19"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21" xfId="0" applyFont="1" applyFill="1" applyBorder="1" applyAlignment="1">
      <alignment horizontal="justify" vertical="center" wrapText="1"/>
    </xf>
    <xf numFmtId="49" fontId="27" fillId="0" borderId="18" xfId="0" applyNumberFormat="1" applyFont="1" applyFill="1" applyBorder="1" applyAlignment="1">
      <alignment horizontal="right" vertical="center" wrapText="1"/>
    </xf>
    <xf numFmtId="0" fontId="27" fillId="0" borderId="18" xfId="0" applyFont="1" applyFill="1" applyBorder="1" applyAlignment="1">
      <alignment horizontal="right" vertical="center" wrapText="1"/>
    </xf>
    <xf numFmtId="3"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0" xfId="0" applyFont="1" applyAlignment="1">
      <alignment horizontal="center" vertical="justify"/>
    </xf>
    <xf numFmtId="0" fontId="65" fillId="0" borderId="0" xfId="0" applyFont="1" applyAlignment="1">
      <alignment horizontal="center" vertical="justify"/>
    </xf>
    <xf numFmtId="194" fontId="26" fillId="0" borderId="0" xfId="42" applyNumberFormat="1" applyFont="1" applyBorder="1" applyAlignment="1">
      <alignment horizontal="right"/>
    </xf>
    <xf numFmtId="194" fontId="16" fillId="0" borderId="11" xfId="42" applyNumberFormat="1" applyFont="1" applyBorder="1" applyAlignment="1">
      <alignment horizontal="center" vertical="center" wrapText="1"/>
    </xf>
    <xf numFmtId="49" fontId="8"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7" xfId="0" applyFont="1" applyFill="1" applyBorder="1" applyAlignment="1">
      <alignment horizontal="center" vertical="top" wrapText="1"/>
    </xf>
    <xf numFmtId="4" fontId="14" fillId="0" borderId="0"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49" fontId="8" fillId="0" borderId="2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 fontId="8" fillId="0" borderId="22" xfId="0" applyNumberFormat="1" applyFont="1" applyBorder="1" applyAlignment="1">
      <alignment horizontal="center" vertical="center" wrapText="1"/>
    </xf>
    <xf numFmtId="4" fontId="8" fillId="0" borderId="23"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6" fillId="0" borderId="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left" vertical="center" wrapText="1"/>
    </xf>
    <xf numFmtId="3" fontId="8" fillId="0" borderId="17" xfId="0" applyNumberFormat="1" applyFont="1" applyFill="1" applyBorder="1" applyAlignment="1">
      <alignment horizontal="left" vertical="center" wrapText="1"/>
    </xf>
    <xf numFmtId="49" fontId="8" fillId="0" borderId="22" xfId="0" applyNumberFormat="1" applyFont="1" applyFill="1" applyBorder="1" applyAlignment="1">
      <alignment horizontal="center" vertical="top" wrapText="1"/>
    </xf>
    <xf numFmtId="49" fontId="8" fillId="0" borderId="23" xfId="0" applyNumberFormat="1" applyFont="1" applyFill="1" applyBorder="1" applyAlignment="1">
      <alignment horizontal="center" vertical="top" wrapText="1"/>
    </xf>
    <xf numFmtId="3" fontId="8" fillId="0" borderId="10"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15" fillId="0" borderId="0" xfId="0" applyFont="1" applyAlignment="1">
      <alignment horizontal="left" vertical="justify"/>
    </xf>
    <xf numFmtId="0" fontId="0" fillId="0" borderId="0" xfId="0" applyAlignment="1">
      <alignment horizontal="left" vertical="justify"/>
    </xf>
    <xf numFmtId="0" fontId="16" fillId="0" borderId="0" xfId="0" applyFont="1" applyAlignment="1">
      <alignment horizontal="left" vertical="justify"/>
    </xf>
    <xf numFmtId="194" fontId="16" fillId="0" borderId="22" xfId="42" applyNumberFormat="1" applyFont="1" applyBorder="1" applyAlignment="1">
      <alignment horizontal="center" vertical="justify" wrapText="1"/>
    </xf>
    <xf numFmtId="194" fontId="16" fillId="0" borderId="24" xfId="42" applyNumberFormat="1" applyFont="1" applyBorder="1" applyAlignment="1">
      <alignment horizontal="center" vertical="justify" wrapText="1"/>
    </xf>
    <xf numFmtId="194" fontId="16" fillId="0" borderId="23" xfId="42" applyNumberFormat="1" applyFont="1" applyBorder="1" applyAlignment="1">
      <alignment horizontal="center" vertical="justify" wrapText="1"/>
    </xf>
    <xf numFmtId="194" fontId="16" fillId="0" borderId="12" xfId="42" applyNumberFormat="1" applyFont="1" applyBorder="1" applyAlignment="1">
      <alignment horizontal="center" vertical="justify" wrapText="1"/>
    </xf>
    <xf numFmtId="194" fontId="16" fillId="0" borderId="25" xfId="42" applyNumberFormat="1" applyFont="1" applyBorder="1" applyAlignment="1">
      <alignment horizontal="center" vertical="justify" wrapText="1"/>
    </xf>
    <xf numFmtId="194" fontId="16" fillId="0" borderId="13" xfId="42" applyNumberFormat="1" applyFont="1" applyBorder="1" applyAlignment="1">
      <alignment horizontal="center" vertical="justify" wrapText="1"/>
    </xf>
    <xf numFmtId="194" fontId="16" fillId="0" borderId="26" xfId="42" applyNumberFormat="1" applyFont="1" applyBorder="1" applyAlignment="1">
      <alignment horizontal="center" vertical="justify" wrapText="1"/>
    </xf>
    <xf numFmtId="194" fontId="16" fillId="0" borderId="18" xfId="42" applyNumberFormat="1" applyFont="1" applyBorder="1" applyAlignment="1">
      <alignment horizontal="center" vertical="justify" wrapText="1"/>
    </xf>
    <xf numFmtId="194" fontId="16" fillId="0" borderId="27" xfId="42" applyNumberFormat="1" applyFont="1" applyBorder="1" applyAlignment="1">
      <alignment horizontal="center" vertical="justify" wrapText="1"/>
    </xf>
    <xf numFmtId="49" fontId="26" fillId="0" borderId="18" xfId="0" applyNumberFormat="1" applyFont="1" applyBorder="1" applyAlignment="1">
      <alignment horizontal="center"/>
    </xf>
    <xf numFmtId="49" fontId="16" fillId="0" borderId="0" xfId="0" applyNumberFormat="1" applyFont="1" applyAlignment="1">
      <alignment horizontal="left"/>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2" xfId="58"/>
    <cellStyle name="Normal 2 3" xfId="59"/>
    <cellStyle name="Normal 5" xfId="60"/>
    <cellStyle name="Normal 6" xfId="61"/>
    <cellStyle name="Normal 7" xfId="62"/>
    <cellStyle name="Normal 8" xfId="63"/>
    <cellStyle name="Note" xfId="64"/>
    <cellStyle name="Output" xfId="65"/>
    <cellStyle name="Percent" xfId="66"/>
    <cellStyle name="Title" xfId="67"/>
    <cellStyle name="Total" xfId="68"/>
    <cellStyle name="Warning Text" xfId="69"/>
  </cellStyles>
  <dxfs count="2">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107"/>
  <sheetViews>
    <sheetView zoomScalePageLayoutView="90" workbookViewId="0" topLeftCell="A4">
      <selection activeCell="H12" sqref="H12"/>
    </sheetView>
  </sheetViews>
  <sheetFormatPr defaultColWidth="9.140625" defaultRowHeight="15"/>
  <cols>
    <col min="1" max="1" width="7.00390625" style="199" bestFit="1" customWidth="1"/>
    <col min="2" max="2" width="57.140625" style="199" customWidth="1"/>
    <col min="3" max="3" width="5.7109375" style="136" customWidth="1"/>
    <col min="4" max="4" width="14.28125" style="139" bestFit="1" customWidth="1"/>
    <col min="5" max="5" width="28.28125" style="202" hidden="1" customWidth="1"/>
    <col min="6" max="16384" width="9.140625" style="58" customWidth="1"/>
  </cols>
  <sheetData>
    <row r="1" spans="1:5" ht="15">
      <c r="A1" s="318" t="s">
        <v>1626</v>
      </c>
      <c r="B1" s="318"/>
      <c r="C1" s="318"/>
      <c r="D1" s="318"/>
      <c r="E1" s="318"/>
    </row>
    <row r="2" spans="1:5" ht="15">
      <c r="A2" s="318"/>
      <c r="B2" s="318"/>
      <c r="C2" s="318"/>
      <c r="D2" s="318"/>
      <c r="E2" s="318"/>
    </row>
    <row r="3" spans="1:5" s="4" customFormat="1" ht="19.5">
      <c r="A3" s="157"/>
      <c r="B3" s="324" t="s">
        <v>1779</v>
      </c>
      <c r="C3" s="324"/>
      <c r="D3" s="324"/>
      <c r="E3" s="200"/>
    </row>
    <row r="4" spans="1:5" s="197" customFormat="1" ht="37.5">
      <c r="A4" s="283" t="s">
        <v>154</v>
      </c>
      <c r="B4" s="229" t="s">
        <v>1781</v>
      </c>
      <c r="C4" s="229" t="s">
        <v>275</v>
      </c>
      <c r="D4" s="231" t="s">
        <v>1780</v>
      </c>
      <c r="E4" s="205" t="s">
        <v>910</v>
      </c>
    </row>
    <row r="5" spans="1:5" ht="37.5">
      <c r="A5" s="284">
        <v>1</v>
      </c>
      <c r="B5" s="236" t="s">
        <v>911</v>
      </c>
      <c r="C5" s="242"/>
      <c r="D5" s="268"/>
      <c r="E5" s="206"/>
    </row>
    <row r="6" spans="1:5" ht="56.25">
      <c r="A6" s="285" t="s">
        <v>586</v>
      </c>
      <c r="B6" s="250" t="s">
        <v>912</v>
      </c>
      <c r="C6" s="237">
        <v>2</v>
      </c>
      <c r="D6" s="268">
        <v>10000000</v>
      </c>
      <c r="E6" s="206"/>
    </row>
    <row r="7" spans="1:5" ht="75">
      <c r="A7" s="285" t="s">
        <v>591</v>
      </c>
      <c r="B7" s="238" t="s">
        <v>913</v>
      </c>
      <c r="C7" s="259">
        <v>1</v>
      </c>
      <c r="D7" s="268">
        <v>12500000</v>
      </c>
      <c r="E7" s="206"/>
    </row>
    <row r="8" spans="1:5" ht="56.25">
      <c r="A8" s="285" t="s">
        <v>737</v>
      </c>
      <c r="B8" s="270" t="s">
        <v>914</v>
      </c>
      <c r="C8" s="259">
        <v>2</v>
      </c>
      <c r="D8" s="268">
        <v>10000000</v>
      </c>
      <c r="E8" s="206"/>
    </row>
    <row r="9" spans="1:5" ht="45">
      <c r="A9" s="285" t="s">
        <v>773</v>
      </c>
      <c r="B9" s="250" t="s">
        <v>915</v>
      </c>
      <c r="C9" s="259">
        <v>3</v>
      </c>
      <c r="D9" s="268">
        <v>8000000</v>
      </c>
      <c r="E9" s="201" t="s">
        <v>901</v>
      </c>
    </row>
    <row r="10" spans="1:5" ht="37.5">
      <c r="A10" s="284">
        <v>2</v>
      </c>
      <c r="B10" s="236" t="s">
        <v>916</v>
      </c>
      <c r="C10" s="259"/>
      <c r="D10" s="268"/>
      <c r="E10" s="319" t="s">
        <v>592</v>
      </c>
    </row>
    <row r="11" spans="1:5" ht="56.25">
      <c r="A11" s="285" t="s">
        <v>678</v>
      </c>
      <c r="B11" s="250" t="s">
        <v>917</v>
      </c>
      <c r="C11" s="259">
        <v>1</v>
      </c>
      <c r="D11" s="268">
        <v>3240000</v>
      </c>
      <c r="E11" s="320"/>
    </row>
    <row r="12" spans="1:5" ht="56.25">
      <c r="A12" s="285" t="s">
        <v>679</v>
      </c>
      <c r="B12" s="271" t="s">
        <v>918</v>
      </c>
      <c r="C12" s="259">
        <v>1</v>
      </c>
      <c r="D12" s="268">
        <v>2750000</v>
      </c>
      <c r="E12" s="321"/>
    </row>
    <row r="13" spans="1:5" ht="56.25">
      <c r="A13" s="285" t="s">
        <v>680</v>
      </c>
      <c r="B13" s="238" t="s">
        <v>919</v>
      </c>
      <c r="C13" s="259">
        <v>1</v>
      </c>
      <c r="D13" s="268">
        <v>4030000</v>
      </c>
      <c r="E13" s="319" t="s">
        <v>893</v>
      </c>
    </row>
    <row r="14" spans="1:5" s="4" customFormat="1" ht="37.5">
      <c r="A14" s="285" t="s">
        <v>681</v>
      </c>
      <c r="B14" s="238" t="s">
        <v>920</v>
      </c>
      <c r="C14" s="237">
        <v>1</v>
      </c>
      <c r="D14" s="268">
        <v>2750000</v>
      </c>
      <c r="E14" s="320"/>
    </row>
    <row r="15" spans="1:5" s="4" customFormat="1" ht="75">
      <c r="A15" s="285" t="s">
        <v>692</v>
      </c>
      <c r="B15" s="272" t="s">
        <v>921</v>
      </c>
      <c r="C15" s="237">
        <v>1</v>
      </c>
      <c r="D15" s="268">
        <v>2220000</v>
      </c>
      <c r="E15" s="321"/>
    </row>
    <row r="16" spans="1:5" ht="60">
      <c r="A16" s="285" t="s">
        <v>693</v>
      </c>
      <c r="B16" s="272" t="s">
        <v>922</v>
      </c>
      <c r="C16" s="259">
        <v>1</v>
      </c>
      <c r="D16" s="268">
        <v>1900000</v>
      </c>
      <c r="E16" s="201" t="s">
        <v>902</v>
      </c>
    </row>
    <row r="17" spans="1:5" ht="56.25">
      <c r="A17" s="285" t="s">
        <v>694</v>
      </c>
      <c r="B17" s="272" t="s">
        <v>923</v>
      </c>
      <c r="C17" s="259">
        <v>1</v>
      </c>
      <c r="D17" s="268">
        <v>2890000</v>
      </c>
      <c r="E17" s="206"/>
    </row>
    <row r="18" spans="1:5" ht="18.75">
      <c r="A18" s="285" t="s">
        <v>695</v>
      </c>
      <c r="B18" s="250" t="s">
        <v>924</v>
      </c>
      <c r="C18" s="259"/>
      <c r="D18" s="268"/>
      <c r="E18" s="206"/>
    </row>
    <row r="19" spans="1:5" ht="18.75">
      <c r="A19" s="285" t="s">
        <v>925</v>
      </c>
      <c r="B19" s="238" t="s">
        <v>926</v>
      </c>
      <c r="C19" s="259">
        <v>1</v>
      </c>
      <c r="D19" s="268">
        <v>2080000</v>
      </c>
      <c r="E19" s="206"/>
    </row>
    <row r="20" spans="1:5" ht="37.5">
      <c r="A20" s="285" t="s">
        <v>927</v>
      </c>
      <c r="B20" s="238" t="s">
        <v>928</v>
      </c>
      <c r="C20" s="259">
        <v>2</v>
      </c>
      <c r="D20" s="268">
        <v>1440000</v>
      </c>
      <c r="E20" s="206"/>
    </row>
    <row r="21" spans="1:5" ht="56.25">
      <c r="A21" s="285" t="s">
        <v>696</v>
      </c>
      <c r="B21" s="247" t="s">
        <v>929</v>
      </c>
      <c r="C21" s="259">
        <v>1</v>
      </c>
      <c r="D21" s="268">
        <v>2100000</v>
      </c>
      <c r="E21" s="206"/>
    </row>
    <row r="22" spans="1:5" ht="56.25">
      <c r="A22" s="285" t="s">
        <v>697</v>
      </c>
      <c r="B22" s="238" t="s">
        <v>930</v>
      </c>
      <c r="C22" s="259">
        <v>1</v>
      </c>
      <c r="D22" s="268">
        <v>1300000</v>
      </c>
      <c r="E22" s="206"/>
    </row>
    <row r="23" spans="1:5" ht="37.5">
      <c r="A23" s="285" t="s">
        <v>698</v>
      </c>
      <c r="B23" s="247" t="s">
        <v>931</v>
      </c>
      <c r="C23" s="259">
        <v>1</v>
      </c>
      <c r="D23" s="268">
        <v>1870000</v>
      </c>
      <c r="E23" s="206"/>
    </row>
    <row r="24" spans="1:5" ht="18.75">
      <c r="A24" s="284">
        <v>3</v>
      </c>
      <c r="B24" s="273" t="s">
        <v>932</v>
      </c>
      <c r="C24" s="259"/>
      <c r="D24" s="268"/>
      <c r="E24" s="206"/>
    </row>
    <row r="25" spans="1:5" ht="56.25">
      <c r="A25" s="285" t="s">
        <v>605</v>
      </c>
      <c r="B25" s="274" t="s">
        <v>933</v>
      </c>
      <c r="C25" s="259">
        <v>1</v>
      </c>
      <c r="D25" s="268">
        <v>2200000</v>
      </c>
      <c r="E25" s="206"/>
    </row>
    <row r="26" spans="1:5" ht="56.25">
      <c r="A26" s="285" t="s">
        <v>606</v>
      </c>
      <c r="B26" s="247" t="s">
        <v>934</v>
      </c>
      <c r="C26" s="237">
        <v>1</v>
      </c>
      <c r="D26" s="268">
        <v>1720000</v>
      </c>
      <c r="E26" s="206"/>
    </row>
    <row r="27" spans="1:5" ht="37.5">
      <c r="A27" s="285" t="s">
        <v>682</v>
      </c>
      <c r="B27" s="247" t="s">
        <v>935</v>
      </c>
      <c r="C27" s="237">
        <v>1</v>
      </c>
      <c r="D27" s="268">
        <v>2860000</v>
      </c>
      <c r="E27" s="206"/>
    </row>
    <row r="28" spans="1:5" ht="18.75">
      <c r="A28" s="286">
        <v>4</v>
      </c>
      <c r="B28" s="232" t="s">
        <v>936</v>
      </c>
      <c r="C28" s="237">
        <v>1</v>
      </c>
      <c r="D28" s="268">
        <v>13000000</v>
      </c>
      <c r="E28" s="206"/>
    </row>
    <row r="29" spans="1:5" ht="18.75">
      <c r="A29" s="284">
        <v>5</v>
      </c>
      <c r="B29" s="232" t="s">
        <v>937</v>
      </c>
      <c r="C29" s="237"/>
      <c r="D29" s="268"/>
      <c r="E29" s="206"/>
    </row>
    <row r="30" spans="1:5" ht="37.5">
      <c r="A30" s="287" t="s">
        <v>269</v>
      </c>
      <c r="B30" s="242" t="s">
        <v>938</v>
      </c>
      <c r="C30" s="237">
        <v>1</v>
      </c>
      <c r="D30" s="268">
        <v>6930000</v>
      </c>
      <c r="E30" s="206"/>
    </row>
    <row r="31" spans="1:5" ht="18.75">
      <c r="A31" s="284">
        <v>6</v>
      </c>
      <c r="B31" s="232" t="s">
        <v>939</v>
      </c>
      <c r="C31" s="237"/>
      <c r="D31" s="268"/>
      <c r="E31" s="206"/>
    </row>
    <row r="32" spans="1:5" ht="18.75">
      <c r="A32" s="288" t="s">
        <v>793</v>
      </c>
      <c r="B32" s="247" t="s">
        <v>940</v>
      </c>
      <c r="C32" s="259">
        <v>1</v>
      </c>
      <c r="D32" s="268">
        <v>5760000</v>
      </c>
      <c r="E32" s="206"/>
    </row>
    <row r="33" spans="1:5" ht="18.75">
      <c r="A33" s="285" t="s">
        <v>795</v>
      </c>
      <c r="B33" s="247" t="s">
        <v>941</v>
      </c>
      <c r="C33" s="259">
        <v>2</v>
      </c>
      <c r="D33" s="268">
        <v>3600000</v>
      </c>
      <c r="E33" s="206"/>
    </row>
    <row r="34" spans="1:5" ht="18.75">
      <c r="A34" s="285" t="s">
        <v>796</v>
      </c>
      <c r="B34" s="247" t="s">
        <v>942</v>
      </c>
      <c r="C34" s="259">
        <v>3</v>
      </c>
      <c r="D34" s="268">
        <v>1800000</v>
      </c>
      <c r="E34" s="206"/>
    </row>
    <row r="35" spans="1:5" ht="37.5">
      <c r="A35" s="284">
        <v>7</v>
      </c>
      <c r="B35" s="232" t="s">
        <v>943</v>
      </c>
      <c r="C35" s="259">
        <v>1</v>
      </c>
      <c r="D35" s="268">
        <v>7200000</v>
      </c>
      <c r="E35" s="206"/>
    </row>
    <row r="36" spans="1:5" ht="37.5">
      <c r="A36" s="284">
        <v>8</v>
      </c>
      <c r="B36" s="232" t="s">
        <v>944</v>
      </c>
      <c r="C36" s="259">
        <v>1</v>
      </c>
      <c r="D36" s="268">
        <v>6220000</v>
      </c>
      <c r="E36" s="206"/>
    </row>
    <row r="37" spans="1:5" ht="37.5">
      <c r="A37" s="284">
        <v>9</v>
      </c>
      <c r="B37" s="232" t="s">
        <v>945</v>
      </c>
      <c r="C37" s="259">
        <v>1</v>
      </c>
      <c r="D37" s="268">
        <v>6800000</v>
      </c>
      <c r="E37" s="206"/>
    </row>
    <row r="38" spans="1:5" ht="37.5">
      <c r="A38" s="284">
        <v>10</v>
      </c>
      <c r="B38" s="232" t="s">
        <v>946</v>
      </c>
      <c r="C38" s="237">
        <v>1</v>
      </c>
      <c r="D38" s="268">
        <v>6220000</v>
      </c>
      <c r="E38" s="206"/>
    </row>
    <row r="39" spans="1:5" ht="37.5">
      <c r="A39" s="284">
        <v>11</v>
      </c>
      <c r="B39" s="232" t="s">
        <v>947</v>
      </c>
      <c r="C39" s="237">
        <v>1</v>
      </c>
      <c r="D39" s="268">
        <v>6220000</v>
      </c>
      <c r="E39" s="206"/>
    </row>
    <row r="40" spans="1:5" ht="18.75">
      <c r="A40" s="286">
        <v>12</v>
      </c>
      <c r="B40" s="232" t="s">
        <v>948</v>
      </c>
      <c r="C40" s="237">
        <v>1</v>
      </c>
      <c r="D40" s="268">
        <v>3110000</v>
      </c>
      <c r="E40" s="206"/>
    </row>
    <row r="41" spans="1:5" ht="37.5">
      <c r="A41" s="284">
        <v>13</v>
      </c>
      <c r="B41" s="232" t="s">
        <v>949</v>
      </c>
      <c r="C41" s="237">
        <v>1</v>
      </c>
      <c r="D41" s="268">
        <v>6220000</v>
      </c>
      <c r="E41" s="206"/>
    </row>
    <row r="42" spans="1:5" ht="37.5">
      <c r="A42" s="286">
        <v>14</v>
      </c>
      <c r="B42" s="232" t="s">
        <v>950</v>
      </c>
      <c r="C42" s="237">
        <v>1</v>
      </c>
      <c r="D42" s="268">
        <v>5520000</v>
      </c>
      <c r="E42" s="206"/>
    </row>
    <row r="43" spans="1:5" ht="37.5">
      <c r="A43" s="284">
        <v>15</v>
      </c>
      <c r="B43" s="232" t="s">
        <v>951</v>
      </c>
      <c r="C43" s="237">
        <v>1</v>
      </c>
      <c r="D43" s="268">
        <v>2100000</v>
      </c>
      <c r="E43" s="206"/>
    </row>
    <row r="44" spans="1:5" ht="45">
      <c r="A44" s="284">
        <v>16</v>
      </c>
      <c r="B44" s="232" t="s">
        <v>952</v>
      </c>
      <c r="C44" s="237">
        <v>1</v>
      </c>
      <c r="D44" s="268">
        <v>4250000</v>
      </c>
      <c r="E44" s="201" t="s">
        <v>903</v>
      </c>
    </row>
    <row r="45" spans="1:5" ht="37.5">
      <c r="A45" s="284">
        <v>17</v>
      </c>
      <c r="B45" s="232" t="s">
        <v>953</v>
      </c>
      <c r="C45" s="237">
        <v>1</v>
      </c>
      <c r="D45" s="268">
        <v>2100000</v>
      </c>
      <c r="E45" s="206"/>
    </row>
    <row r="46" spans="1:5" ht="37.5">
      <c r="A46" s="284">
        <v>18</v>
      </c>
      <c r="B46" s="232" t="s">
        <v>954</v>
      </c>
      <c r="C46" s="237">
        <v>1</v>
      </c>
      <c r="D46" s="268">
        <v>6180000</v>
      </c>
      <c r="E46" s="206"/>
    </row>
    <row r="47" spans="1:5" ht="37.5">
      <c r="A47" s="284">
        <v>19</v>
      </c>
      <c r="B47" s="232" t="s">
        <v>955</v>
      </c>
      <c r="C47" s="237">
        <v>1</v>
      </c>
      <c r="D47" s="268">
        <v>2000000</v>
      </c>
      <c r="E47" s="206"/>
    </row>
    <row r="48" spans="1:5" ht="37.5">
      <c r="A48" s="284">
        <v>20</v>
      </c>
      <c r="B48" s="232" t="s">
        <v>956</v>
      </c>
      <c r="C48" s="237">
        <v>1</v>
      </c>
      <c r="D48" s="268">
        <v>1900000</v>
      </c>
      <c r="E48" s="206"/>
    </row>
    <row r="49" spans="1:5" ht="18.75">
      <c r="A49" s="284">
        <v>21</v>
      </c>
      <c r="B49" s="232" t="s">
        <v>957</v>
      </c>
      <c r="C49" s="237"/>
      <c r="D49" s="268"/>
      <c r="E49" s="206" t="s">
        <v>592</v>
      </c>
    </row>
    <row r="50" spans="1:5" ht="60">
      <c r="A50" s="285" t="s">
        <v>958</v>
      </c>
      <c r="B50" s="238" t="s">
        <v>959</v>
      </c>
      <c r="C50" s="237">
        <v>2</v>
      </c>
      <c r="D50" s="268">
        <v>3040000</v>
      </c>
      <c r="E50" s="201" t="s">
        <v>904</v>
      </c>
    </row>
    <row r="51" spans="1:5" ht="37.5">
      <c r="A51" s="285" t="s">
        <v>960</v>
      </c>
      <c r="B51" s="238" t="s">
        <v>961</v>
      </c>
      <c r="C51" s="237">
        <v>1</v>
      </c>
      <c r="D51" s="268">
        <v>3650000</v>
      </c>
      <c r="E51" s="206"/>
    </row>
    <row r="52" spans="1:5" ht="18.75">
      <c r="A52" s="284">
        <v>22</v>
      </c>
      <c r="B52" s="232" t="s">
        <v>962</v>
      </c>
      <c r="C52" s="237"/>
      <c r="D52" s="268"/>
      <c r="E52" s="206" t="s">
        <v>592</v>
      </c>
    </row>
    <row r="53" spans="1:5" ht="37.5">
      <c r="A53" s="285" t="s">
        <v>963</v>
      </c>
      <c r="B53" s="247" t="s">
        <v>964</v>
      </c>
      <c r="C53" s="237">
        <v>1</v>
      </c>
      <c r="D53" s="268">
        <v>4320000</v>
      </c>
      <c r="E53" s="206"/>
    </row>
    <row r="54" spans="1:5" ht="56.25">
      <c r="A54" s="285" t="s">
        <v>965</v>
      </c>
      <c r="B54" s="247" t="s">
        <v>966</v>
      </c>
      <c r="C54" s="237">
        <v>2</v>
      </c>
      <c r="D54" s="268">
        <v>3600000</v>
      </c>
      <c r="E54" s="206"/>
    </row>
    <row r="55" spans="1:5" ht="18.75">
      <c r="A55" s="284">
        <v>23</v>
      </c>
      <c r="B55" s="232" t="s">
        <v>967</v>
      </c>
      <c r="C55" s="237">
        <v>1</v>
      </c>
      <c r="D55" s="268">
        <v>4320000</v>
      </c>
      <c r="E55" s="206"/>
    </row>
    <row r="56" spans="1:5" ht="37.5">
      <c r="A56" s="284">
        <v>24</v>
      </c>
      <c r="B56" s="232" t="s">
        <v>968</v>
      </c>
      <c r="C56" s="237">
        <v>1</v>
      </c>
      <c r="D56" s="268">
        <v>3020000</v>
      </c>
      <c r="E56" s="206"/>
    </row>
    <row r="57" spans="1:5" ht="45">
      <c r="A57" s="284">
        <v>25</v>
      </c>
      <c r="B57" s="232" t="s">
        <v>969</v>
      </c>
      <c r="C57" s="237">
        <v>1</v>
      </c>
      <c r="D57" s="268">
        <v>3460000</v>
      </c>
      <c r="E57" s="201" t="s">
        <v>905</v>
      </c>
    </row>
    <row r="58" spans="1:5" ht="18.75">
      <c r="A58" s="284">
        <v>26</v>
      </c>
      <c r="B58" s="232" t="s">
        <v>970</v>
      </c>
      <c r="C58" s="237"/>
      <c r="D58" s="268"/>
      <c r="E58" s="206"/>
    </row>
    <row r="59" spans="1:5" ht="18.75">
      <c r="A59" s="289" t="s">
        <v>971</v>
      </c>
      <c r="B59" s="238" t="s">
        <v>972</v>
      </c>
      <c r="C59" s="259">
        <v>1</v>
      </c>
      <c r="D59" s="268">
        <v>2600000</v>
      </c>
      <c r="E59" s="206"/>
    </row>
    <row r="60" spans="1:5" ht="37.5">
      <c r="A60" s="289" t="s">
        <v>973</v>
      </c>
      <c r="B60" s="238" t="s">
        <v>974</v>
      </c>
      <c r="C60" s="259">
        <v>2</v>
      </c>
      <c r="D60" s="268">
        <v>2340000</v>
      </c>
      <c r="E60" s="206"/>
    </row>
    <row r="61" spans="1:5" ht="18.75">
      <c r="A61" s="286">
        <v>27</v>
      </c>
      <c r="B61" s="232" t="s">
        <v>975</v>
      </c>
      <c r="C61" s="259"/>
      <c r="D61" s="268"/>
      <c r="E61" s="206"/>
    </row>
    <row r="62" spans="1:5" ht="45">
      <c r="A62" s="289" t="s">
        <v>976</v>
      </c>
      <c r="B62" s="238" t="s">
        <v>977</v>
      </c>
      <c r="C62" s="259">
        <v>1</v>
      </c>
      <c r="D62" s="268">
        <v>2470000</v>
      </c>
      <c r="E62" s="201" t="s">
        <v>906</v>
      </c>
    </row>
    <row r="63" spans="1:5" ht="18.75">
      <c r="A63" s="289" t="s">
        <v>978</v>
      </c>
      <c r="B63" s="238" t="s">
        <v>979</v>
      </c>
      <c r="C63" s="259">
        <v>2</v>
      </c>
      <c r="D63" s="268">
        <v>2340000</v>
      </c>
      <c r="E63" s="206"/>
    </row>
    <row r="64" spans="1:5" ht="18.75">
      <c r="A64" s="289" t="s">
        <v>980</v>
      </c>
      <c r="B64" s="238" t="s">
        <v>981</v>
      </c>
      <c r="C64" s="259">
        <v>3</v>
      </c>
      <c r="D64" s="268">
        <v>1400000</v>
      </c>
      <c r="E64" s="206"/>
    </row>
    <row r="65" spans="1:5" ht="37.5">
      <c r="A65" s="286">
        <v>28</v>
      </c>
      <c r="B65" s="236" t="s">
        <v>982</v>
      </c>
      <c r="C65" s="237">
        <v>1</v>
      </c>
      <c r="D65" s="268">
        <v>3580000</v>
      </c>
      <c r="E65" s="206"/>
    </row>
    <row r="66" spans="1:5" ht="60">
      <c r="A66" s="286">
        <v>29</v>
      </c>
      <c r="B66" s="257" t="s">
        <v>983</v>
      </c>
      <c r="C66" s="237">
        <v>1</v>
      </c>
      <c r="D66" s="268">
        <v>2860000</v>
      </c>
      <c r="E66" s="201" t="s">
        <v>904</v>
      </c>
    </row>
    <row r="67" spans="1:5" ht="45">
      <c r="A67" s="286">
        <v>30</v>
      </c>
      <c r="B67" s="232" t="s">
        <v>984</v>
      </c>
      <c r="C67" s="237">
        <v>1</v>
      </c>
      <c r="D67" s="268">
        <v>2860000</v>
      </c>
      <c r="E67" s="201" t="s">
        <v>900</v>
      </c>
    </row>
    <row r="68" spans="1:5" ht="45">
      <c r="A68" s="286">
        <v>31</v>
      </c>
      <c r="B68" s="232" t="s">
        <v>985</v>
      </c>
      <c r="C68" s="237">
        <v>1</v>
      </c>
      <c r="D68" s="268">
        <v>2860000</v>
      </c>
      <c r="E68" s="201" t="s">
        <v>903</v>
      </c>
    </row>
    <row r="69" spans="1:5" ht="37.5">
      <c r="A69" s="286">
        <v>32</v>
      </c>
      <c r="B69" s="236" t="s">
        <v>986</v>
      </c>
      <c r="C69" s="237"/>
      <c r="D69" s="268"/>
      <c r="E69" s="206"/>
    </row>
    <row r="70" spans="1:5" ht="19.5">
      <c r="A70" s="285"/>
      <c r="B70" s="275" t="s">
        <v>987</v>
      </c>
      <c r="C70" s="237"/>
      <c r="D70" s="268"/>
      <c r="E70" s="206"/>
    </row>
    <row r="71" spans="1:5" ht="18.75">
      <c r="A71" s="285" t="s">
        <v>1627</v>
      </c>
      <c r="B71" s="238" t="s">
        <v>1628</v>
      </c>
      <c r="C71" s="237">
        <v>1</v>
      </c>
      <c r="D71" s="268">
        <v>1540000</v>
      </c>
      <c r="E71" s="322" t="s">
        <v>904</v>
      </c>
    </row>
    <row r="72" spans="1:5" ht="18.75">
      <c r="A72" s="285" t="s">
        <v>1629</v>
      </c>
      <c r="B72" s="238" t="s">
        <v>1630</v>
      </c>
      <c r="C72" s="237">
        <v>1</v>
      </c>
      <c r="D72" s="268">
        <v>1300000</v>
      </c>
      <c r="E72" s="323"/>
    </row>
    <row r="73" spans="1:5" ht="18.75">
      <c r="A73" s="285" t="s">
        <v>1631</v>
      </c>
      <c r="B73" s="238" t="s">
        <v>1632</v>
      </c>
      <c r="C73" s="237">
        <v>1</v>
      </c>
      <c r="D73" s="268">
        <v>1040000</v>
      </c>
      <c r="E73" s="206"/>
    </row>
    <row r="74" spans="1:5" ht="19.5">
      <c r="A74" s="285"/>
      <c r="B74" s="275" t="s">
        <v>988</v>
      </c>
      <c r="C74" s="237"/>
      <c r="D74" s="268"/>
      <c r="E74" s="206"/>
    </row>
    <row r="75" spans="1:5" ht="18.75">
      <c r="A75" s="285" t="s">
        <v>1633</v>
      </c>
      <c r="B75" s="238" t="s">
        <v>1628</v>
      </c>
      <c r="C75" s="237">
        <v>1</v>
      </c>
      <c r="D75" s="268">
        <v>1300000</v>
      </c>
      <c r="E75" s="206"/>
    </row>
    <row r="76" spans="1:5" ht="18.75">
      <c r="A76" s="285" t="s">
        <v>1634</v>
      </c>
      <c r="B76" s="238" t="s">
        <v>1630</v>
      </c>
      <c r="C76" s="237">
        <v>1</v>
      </c>
      <c r="D76" s="268">
        <v>1080000</v>
      </c>
      <c r="E76" s="206"/>
    </row>
    <row r="77" spans="1:5" ht="18.75">
      <c r="A77" s="285" t="s">
        <v>1635</v>
      </c>
      <c r="B77" s="238" t="s">
        <v>1632</v>
      </c>
      <c r="C77" s="237">
        <v>1</v>
      </c>
      <c r="D77" s="268">
        <v>900000</v>
      </c>
      <c r="E77" s="206"/>
    </row>
    <row r="78" spans="1:5" ht="37.5">
      <c r="A78" s="284">
        <v>33</v>
      </c>
      <c r="B78" s="236" t="s">
        <v>989</v>
      </c>
      <c r="C78" s="237"/>
      <c r="D78" s="268"/>
      <c r="E78" s="206"/>
    </row>
    <row r="79" spans="1:5" ht="19.5">
      <c r="A79" s="285"/>
      <c r="B79" s="275" t="s">
        <v>987</v>
      </c>
      <c r="C79" s="237"/>
      <c r="D79" s="268"/>
      <c r="E79" s="206"/>
    </row>
    <row r="80" spans="1:5" ht="18.75">
      <c r="A80" s="285" t="s">
        <v>1636</v>
      </c>
      <c r="B80" s="238" t="s">
        <v>1628</v>
      </c>
      <c r="C80" s="237">
        <v>1</v>
      </c>
      <c r="D80" s="268">
        <v>1240000</v>
      </c>
      <c r="E80" s="206"/>
    </row>
    <row r="81" spans="1:5" ht="18.75">
      <c r="A81" s="285" t="s">
        <v>1637</v>
      </c>
      <c r="B81" s="238" t="s">
        <v>1630</v>
      </c>
      <c r="C81" s="237">
        <v>1</v>
      </c>
      <c r="D81" s="268">
        <v>1030000</v>
      </c>
      <c r="E81" s="206"/>
    </row>
    <row r="82" spans="1:5" ht="18.75">
      <c r="A82" s="285" t="s">
        <v>1638</v>
      </c>
      <c r="B82" s="238" t="s">
        <v>1632</v>
      </c>
      <c r="C82" s="237">
        <v>1</v>
      </c>
      <c r="D82" s="268">
        <v>860000</v>
      </c>
      <c r="E82" s="206"/>
    </row>
    <row r="83" spans="1:5" ht="19.5">
      <c r="A83" s="285"/>
      <c r="B83" s="275" t="s">
        <v>988</v>
      </c>
      <c r="C83" s="237"/>
      <c r="D83" s="268"/>
      <c r="E83" s="206"/>
    </row>
    <row r="84" spans="1:5" ht="18.75">
      <c r="A84" s="285" t="s">
        <v>1639</v>
      </c>
      <c r="B84" s="238" t="s">
        <v>1628</v>
      </c>
      <c r="C84" s="237">
        <v>1</v>
      </c>
      <c r="D84" s="268">
        <v>1030000</v>
      </c>
      <c r="E84" s="206"/>
    </row>
    <row r="85" spans="1:5" ht="18.75">
      <c r="A85" s="285" t="s">
        <v>1640</v>
      </c>
      <c r="B85" s="238" t="s">
        <v>1630</v>
      </c>
      <c r="C85" s="237">
        <v>1</v>
      </c>
      <c r="D85" s="268">
        <v>860000</v>
      </c>
      <c r="E85" s="206"/>
    </row>
    <row r="86" spans="1:5" ht="18.75">
      <c r="A86" s="285" t="s">
        <v>1641</v>
      </c>
      <c r="B86" s="238" t="s">
        <v>1632</v>
      </c>
      <c r="C86" s="237">
        <v>1</v>
      </c>
      <c r="D86" s="268">
        <v>720000</v>
      </c>
      <c r="E86" s="206"/>
    </row>
    <row r="87" spans="1:5" ht="18.75">
      <c r="A87" s="286">
        <v>34</v>
      </c>
      <c r="B87" s="232" t="s">
        <v>990</v>
      </c>
      <c r="C87" s="237"/>
      <c r="D87" s="268"/>
      <c r="E87" s="206"/>
    </row>
    <row r="88" spans="1:5" ht="18.75">
      <c r="A88" s="285" t="s">
        <v>1642</v>
      </c>
      <c r="B88" s="238" t="s">
        <v>1643</v>
      </c>
      <c r="C88" s="237">
        <v>1</v>
      </c>
      <c r="D88" s="268">
        <v>4920000</v>
      </c>
      <c r="E88" s="206"/>
    </row>
    <row r="89" spans="1:5" s="65" customFormat="1" ht="18.75">
      <c r="A89" s="285" t="s">
        <v>1644</v>
      </c>
      <c r="B89" s="238" t="s">
        <v>1645</v>
      </c>
      <c r="C89" s="237">
        <v>1</v>
      </c>
      <c r="D89" s="268">
        <v>5280000</v>
      </c>
      <c r="E89" s="206"/>
    </row>
    <row r="90" spans="1:5" ht="18.75">
      <c r="A90" s="285" t="s">
        <v>1646</v>
      </c>
      <c r="B90" s="238" t="s">
        <v>1647</v>
      </c>
      <c r="C90" s="237">
        <v>1</v>
      </c>
      <c r="D90" s="268">
        <v>5520000</v>
      </c>
      <c r="E90" s="206"/>
    </row>
    <row r="91" spans="1:5" ht="18.75">
      <c r="A91" s="285" t="s">
        <v>1648</v>
      </c>
      <c r="B91" s="238" t="s">
        <v>1649</v>
      </c>
      <c r="C91" s="237">
        <v>1</v>
      </c>
      <c r="D91" s="268">
        <v>6000000</v>
      </c>
      <c r="E91" s="206"/>
    </row>
    <row r="92" spans="1:5" ht="18.75">
      <c r="A92" s="285" t="s">
        <v>1650</v>
      </c>
      <c r="B92" s="238" t="s">
        <v>1651</v>
      </c>
      <c r="C92" s="237">
        <v>1</v>
      </c>
      <c r="D92" s="268">
        <v>6600000</v>
      </c>
      <c r="E92" s="206"/>
    </row>
    <row r="93" spans="1:5" ht="37.5">
      <c r="A93" s="285" t="s">
        <v>1652</v>
      </c>
      <c r="B93" s="238" t="s">
        <v>1653</v>
      </c>
      <c r="C93" s="237">
        <v>1</v>
      </c>
      <c r="D93" s="268">
        <v>7440000</v>
      </c>
      <c r="E93" s="206"/>
    </row>
    <row r="94" spans="1:5" ht="37.5">
      <c r="A94" s="286">
        <v>35</v>
      </c>
      <c r="B94" s="232" t="s">
        <v>991</v>
      </c>
      <c r="C94" s="237"/>
      <c r="D94" s="268"/>
      <c r="E94" s="206"/>
    </row>
    <row r="95" spans="1:5" ht="18.75">
      <c r="A95" s="289" t="s">
        <v>1654</v>
      </c>
      <c r="B95" s="238" t="s">
        <v>1655</v>
      </c>
      <c r="C95" s="237">
        <v>1</v>
      </c>
      <c r="D95" s="268">
        <v>4440000</v>
      </c>
      <c r="E95" s="206"/>
    </row>
    <row r="96" spans="1:5" ht="18.75">
      <c r="A96" s="289" t="s">
        <v>1656</v>
      </c>
      <c r="B96" s="238" t="s">
        <v>1657</v>
      </c>
      <c r="C96" s="237">
        <v>1</v>
      </c>
      <c r="D96" s="268">
        <v>4920000</v>
      </c>
      <c r="E96" s="206"/>
    </row>
    <row r="97" spans="1:5" ht="18.75">
      <c r="A97" s="289" t="s">
        <v>1658</v>
      </c>
      <c r="B97" s="238" t="s">
        <v>1649</v>
      </c>
      <c r="C97" s="237">
        <v>1</v>
      </c>
      <c r="D97" s="268">
        <v>5280000</v>
      </c>
      <c r="E97" s="206"/>
    </row>
    <row r="98" spans="1:5" ht="18.75">
      <c r="A98" s="289" t="s">
        <v>1659</v>
      </c>
      <c r="B98" s="238" t="s">
        <v>1660</v>
      </c>
      <c r="C98" s="237">
        <v>1</v>
      </c>
      <c r="D98" s="268">
        <v>5640000</v>
      </c>
      <c r="E98" s="206"/>
    </row>
    <row r="99" spans="1:5" ht="37.5">
      <c r="A99" s="289" t="s">
        <v>1661</v>
      </c>
      <c r="B99" s="238" t="s">
        <v>1662</v>
      </c>
      <c r="C99" s="237">
        <v>1</v>
      </c>
      <c r="D99" s="268">
        <v>6000000</v>
      </c>
      <c r="E99" s="206"/>
    </row>
    <row r="100" spans="1:5" ht="37.5">
      <c r="A100" s="286">
        <v>36</v>
      </c>
      <c r="B100" s="232" t="s">
        <v>992</v>
      </c>
      <c r="C100" s="237"/>
      <c r="D100" s="268"/>
      <c r="E100" s="206"/>
    </row>
    <row r="101" spans="1:5" ht="37.5">
      <c r="A101" s="289" t="s">
        <v>1426</v>
      </c>
      <c r="B101" s="238" t="s">
        <v>1653</v>
      </c>
      <c r="C101" s="237">
        <v>1</v>
      </c>
      <c r="D101" s="268">
        <v>6480000</v>
      </c>
      <c r="E101" s="206"/>
    </row>
    <row r="102" spans="1:5" ht="18.75">
      <c r="A102" s="289" t="s">
        <v>1427</v>
      </c>
      <c r="B102" s="238" t="s">
        <v>1663</v>
      </c>
      <c r="C102" s="259">
        <v>1</v>
      </c>
      <c r="D102" s="268">
        <v>6240000</v>
      </c>
      <c r="E102" s="206"/>
    </row>
    <row r="103" spans="1:5" ht="18.75">
      <c r="A103" s="289" t="s">
        <v>1429</v>
      </c>
      <c r="B103" s="238" t="s">
        <v>1651</v>
      </c>
      <c r="C103" s="259">
        <v>1</v>
      </c>
      <c r="D103" s="268">
        <v>6960000</v>
      </c>
      <c r="E103" s="206"/>
    </row>
    <row r="104" spans="1:5" ht="18.75">
      <c r="A104" s="289" t="s">
        <v>1430</v>
      </c>
      <c r="B104" s="238" t="s">
        <v>1649</v>
      </c>
      <c r="C104" s="259">
        <v>1</v>
      </c>
      <c r="D104" s="268">
        <v>6000000</v>
      </c>
      <c r="E104" s="206"/>
    </row>
    <row r="105" spans="1:5" ht="18.75">
      <c r="A105" s="289" t="s">
        <v>1664</v>
      </c>
      <c r="B105" s="238" t="s">
        <v>1665</v>
      </c>
      <c r="C105" s="259">
        <v>1</v>
      </c>
      <c r="D105" s="268">
        <v>5280000</v>
      </c>
      <c r="E105" s="206"/>
    </row>
    <row r="106" spans="1:5" ht="18.75">
      <c r="A106" s="289" t="s">
        <v>1666</v>
      </c>
      <c r="B106" s="238" t="s">
        <v>1667</v>
      </c>
      <c r="C106" s="259">
        <v>1</v>
      </c>
      <c r="D106" s="268">
        <v>4920000</v>
      </c>
      <c r="E106" s="206"/>
    </row>
    <row r="107" spans="1:5" ht="45">
      <c r="A107" s="289" t="s">
        <v>1668</v>
      </c>
      <c r="B107" s="238" t="s">
        <v>1669</v>
      </c>
      <c r="C107" s="259">
        <v>1</v>
      </c>
      <c r="D107" s="268">
        <v>5280000</v>
      </c>
      <c r="E107" s="201" t="s">
        <v>905</v>
      </c>
    </row>
  </sheetData>
  <sheetProtection/>
  <mergeCells count="5">
    <mergeCell ref="A1:E2"/>
    <mergeCell ref="E13:E15"/>
    <mergeCell ref="E71:E72"/>
    <mergeCell ref="E10:E12"/>
    <mergeCell ref="B3:D3"/>
  </mergeCells>
  <printOptions/>
  <pageMargins left="0.7" right="0.7" top="0.5" bottom="0.6" header="0" footer="0.3"/>
  <pageSetup firstPageNumber="31" useFirstPageNumber="1" fitToHeight="0" horizontalDpi="600" verticalDpi="600" orientation="portrait" paperSize="9" r:id="rId3"/>
  <headerFooter scaleWithDoc="0"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G610"/>
  <sheetViews>
    <sheetView workbookViewId="0" topLeftCell="A431">
      <selection activeCell="A435" sqref="A435"/>
    </sheetView>
  </sheetViews>
  <sheetFormatPr defaultColWidth="9.140625" defaultRowHeight="15"/>
  <cols>
    <col min="1" max="1" width="6.28125" style="166" customWidth="1"/>
    <col min="2" max="2" width="61.8515625" style="166" customWidth="1"/>
    <col min="3" max="3" width="5.8515625" style="173" bestFit="1" customWidth="1"/>
    <col min="4" max="4" width="13.28125" style="173" hidden="1" customWidth="1"/>
    <col min="5" max="5" width="11.8515625" style="198" hidden="1" customWidth="1"/>
    <col min="6" max="6" width="13.00390625" style="139" customWidth="1"/>
    <col min="7" max="7" width="37.00390625" style="173" hidden="1" customWidth="1"/>
    <col min="8" max="8" width="11.7109375" style="4" bestFit="1" customWidth="1"/>
    <col min="9" max="16384" width="9.140625" style="4" customWidth="1"/>
  </cols>
  <sheetData>
    <row r="1" spans="1:7" ht="15">
      <c r="A1" s="318" t="s">
        <v>1625</v>
      </c>
      <c r="B1" s="318"/>
      <c r="C1" s="318"/>
      <c r="D1" s="318"/>
      <c r="E1" s="318"/>
      <c r="F1" s="318"/>
      <c r="G1" s="318"/>
    </row>
    <row r="2" spans="1:7" ht="15">
      <c r="A2" s="318"/>
      <c r="B2" s="318"/>
      <c r="C2" s="318"/>
      <c r="D2" s="318"/>
      <c r="E2" s="318"/>
      <c r="F2" s="318"/>
      <c r="G2" s="318"/>
    </row>
    <row r="3" spans="2:7" ht="19.5">
      <c r="B3" s="325" t="s">
        <v>1779</v>
      </c>
      <c r="C3" s="325"/>
      <c r="D3" s="325"/>
      <c r="E3" s="325"/>
      <c r="F3" s="325"/>
      <c r="G3" s="266"/>
    </row>
    <row r="4" spans="1:7" s="32" customFormat="1" ht="37.5">
      <c r="A4" s="283" t="s">
        <v>154</v>
      </c>
      <c r="B4" s="229" t="s">
        <v>1784</v>
      </c>
      <c r="C4" s="229" t="s">
        <v>275</v>
      </c>
      <c r="D4" s="229"/>
      <c r="E4" s="230"/>
      <c r="F4" s="231" t="s">
        <v>1780</v>
      </c>
      <c r="G4" s="168"/>
    </row>
    <row r="5" spans="1:7" ht="18.75">
      <c r="A5" s="283" t="s">
        <v>889</v>
      </c>
      <c r="B5" s="232" t="s">
        <v>993</v>
      </c>
      <c r="C5" s="233"/>
      <c r="D5" s="234"/>
      <c r="E5" s="235"/>
      <c r="F5" s="267"/>
      <c r="G5" s="169"/>
    </row>
    <row r="6" spans="1:7" ht="18.75">
      <c r="A6" s="283">
        <v>1</v>
      </c>
      <c r="B6" s="236" t="s">
        <v>994</v>
      </c>
      <c r="C6" s="237"/>
      <c r="D6" s="234"/>
      <c r="E6" s="235"/>
      <c r="F6" s="267"/>
      <c r="G6" s="169"/>
    </row>
    <row r="7" spans="1:7" ht="37.5">
      <c r="A7" s="289" t="s">
        <v>586</v>
      </c>
      <c r="B7" s="238" t="s">
        <v>995</v>
      </c>
      <c r="C7" s="237">
        <v>1</v>
      </c>
      <c r="D7" s="234"/>
      <c r="E7" s="235"/>
      <c r="F7" s="268">
        <v>6000000</v>
      </c>
      <c r="G7" s="328"/>
    </row>
    <row r="8" spans="1:7" ht="37.5">
      <c r="A8" s="289" t="s">
        <v>591</v>
      </c>
      <c r="B8" s="238" t="s">
        <v>996</v>
      </c>
      <c r="C8" s="237">
        <v>2</v>
      </c>
      <c r="D8" s="239"/>
      <c r="E8" s="240"/>
      <c r="F8" s="268">
        <v>4800000</v>
      </c>
      <c r="G8" s="328"/>
    </row>
    <row r="9" spans="1:7" ht="37.5">
      <c r="A9" s="289" t="s">
        <v>737</v>
      </c>
      <c r="B9" s="238" t="s">
        <v>997</v>
      </c>
      <c r="C9" s="237">
        <v>3</v>
      </c>
      <c r="D9" s="239"/>
      <c r="E9" s="240"/>
      <c r="F9" s="268">
        <v>3780000</v>
      </c>
      <c r="G9" s="328"/>
    </row>
    <row r="10" spans="1:7" ht="37.5">
      <c r="A10" s="286">
        <v>2</v>
      </c>
      <c r="B10" s="232" t="s">
        <v>998</v>
      </c>
      <c r="C10" s="237">
        <v>1</v>
      </c>
      <c r="D10" s="239"/>
      <c r="E10" s="240"/>
      <c r="F10" s="268">
        <v>2100000</v>
      </c>
      <c r="G10" s="328"/>
    </row>
    <row r="11" spans="1:7" ht="56.25">
      <c r="A11" s="286">
        <v>3</v>
      </c>
      <c r="B11" s="232" t="s">
        <v>1670</v>
      </c>
      <c r="C11" s="241">
        <v>1</v>
      </c>
      <c r="D11" s="239"/>
      <c r="E11" s="240"/>
      <c r="F11" s="268">
        <v>3200000</v>
      </c>
      <c r="G11" s="169"/>
    </row>
    <row r="12" spans="1:7" ht="18.75">
      <c r="A12" s="286">
        <v>4</v>
      </c>
      <c r="B12" s="232" t="s">
        <v>999</v>
      </c>
      <c r="C12" s="241"/>
      <c r="D12" s="239"/>
      <c r="E12" s="240"/>
      <c r="F12" s="268"/>
      <c r="G12" s="169"/>
    </row>
    <row r="13" spans="1:7" ht="37.5">
      <c r="A13" s="289" t="s">
        <v>683</v>
      </c>
      <c r="B13" s="238" t="s">
        <v>1671</v>
      </c>
      <c r="C13" s="237">
        <v>1</v>
      </c>
      <c r="D13" s="239"/>
      <c r="E13" s="240"/>
      <c r="F13" s="268">
        <v>3400000</v>
      </c>
      <c r="G13" s="169"/>
    </row>
    <row r="14" spans="1:7" ht="37.5">
      <c r="A14" s="289" t="s">
        <v>684</v>
      </c>
      <c r="B14" s="238" t="s">
        <v>1000</v>
      </c>
      <c r="C14" s="237">
        <v>2</v>
      </c>
      <c r="D14" s="239"/>
      <c r="E14" s="240"/>
      <c r="F14" s="268">
        <v>2520000</v>
      </c>
      <c r="G14" s="34"/>
    </row>
    <row r="15" spans="1:7" ht="37.5">
      <c r="A15" s="289" t="s">
        <v>685</v>
      </c>
      <c r="B15" s="238" t="s">
        <v>1001</v>
      </c>
      <c r="C15" s="237">
        <v>3</v>
      </c>
      <c r="D15" s="239"/>
      <c r="E15" s="240"/>
      <c r="F15" s="268">
        <v>320000</v>
      </c>
      <c r="G15" s="34"/>
    </row>
    <row r="16" spans="1:7" ht="18.75">
      <c r="A16" s="283">
        <v>5</v>
      </c>
      <c r="B16" s="232" t="s">
        <v>1002</v>
      </c>
      <c r="C16" s="237"/>
      <c r="D16" s="239"/>
      <c r="E16" s="240"/>
      <c r="F16" s="268"/>
      <c r="G16" s="169"/>
    </row>
    <row r="17" spans="1:7" ht="37.5">
      <c r="A17" s="289" t="s">
        <v>269</v>
      </c>
      <c r="B17" s="238" t="s">
        <v>1003</v>
      </c>
      <c r="C17" s="237">
        <v>1</v>
      </c>
      <c r="D17" s="239"/>
      <c r="E17" s="240"/>
      <c r="F17" s="268">
        <v>850000</v>
      </c>
      <c r="G17" s="169"/>
    </row>
    <row r="18" spans="1:7" ht="18.75">
      <c r="A18" s="286"/>
      <c r="B18" s="232" t="s">
        <v>1004</v>
      </c>
      <c r="C18" s="241"/>
      <c r="D18" s="239"/>
      <c r="E18" s="240"/>
      <c r="F18" s="268"/>
      <c r="G18" s="169"/>
    </row>
    <row r="19" spans="1:7" ht="37.5">
      <c r="A19" s="286">
        <v>6</v>
      </c>
      <c r="B19" s="238" t="s">
        <v>1672</v>
      </c>
      <c r="C19" s="241">
        <v>1</v>
      </c>
      <c r="D19" s="239"/>
      <c r="E19" s="240"/>
      <c r="F19" s="268">
        <v>770000.0000000001</v>
      </c>
      <c r="G19" s="169"/>
    </row>
    <row r="20" spans="1:7" ht="37.5">
      <c r="A20" s="286">
        <v>7</v>
      </c>
      <c r="B20" s="238" t="s">
        <v>1005</v>
      </c>
      <c r="C20" s="241">
        <v>1</v>
      </c>
      <c r="D20" s="239"/>
      <c r="E20" s="240"/>
      <c r="F20" s="268">
        <v>770000.0000000001</v>
      </c>
      <c r="G20" s="169"/>
    </row>
    <row r="21" spans="1:7" ht="37.5">
      <c r="A21" s="286">
        <v>8</v>
      </c>
      <c r="B21" s="238" t="s">
        <v>1673</v>
      </c>
      <c r="C21" s="241">
        <v>1</v>
      </c>
      <c r="D21" s="239"/>
      <c r="E21" s="240"/>
      <c r="F21" s="268">
        <v>350000</v>
      </c>
      <c r="G21" s="169"/>
    </row>
    <row r="22" spans="1:7" ht="37.5">
      <c r="A22" s="286">
        <v>9</v>
      </c>
      <c r="B22" s="238" t="s">
        <v>1006</v>
      </c>
      <c r="C22" s="237">
        <v>1</v>
      </c>
      <c r="D22" s="239"/>
      <c r="E22" s="240"/>
      <c r="F22" s="268">
        <v>770000</v>
      </c>
      <c r="G22" s="169"/>
    </row>
    <row r="23" spans="1:7" ht="56.25">
      <c r="A23" s="286">
        <v>10</v>
      </c>
      <c r="B23" s="238" t="s">
        <v>1007</v>
      </c>
      <c r="C23" s="237">
        <v>1</v>
      </c>
      <c r="D23" s="239"/>
      <c r="E23" s="240"/>
      <c r="F23" s="268">
        <v>350000</v>
      </c>
      <c r="G23" s="169"/>
    </row>
    <row r="24" spans="1:7" ht="18.75">
      <c r="A24" s="286">
        <v>11</v>
      </c>
      <c r="B24" s="238" t="s">
        <v>1008</v>
      </c>
      <c r="C24" s="237">
        <v>1</v>
      </c>
      <c r="D24" s="239"/>
      <c r="E24" s="240"/>
      <c r="F24" s="268">
        <v>630000</v>
      </c>
      <c r="G24" s="169"/>
    </row>
    <row r="25" spans="1:7" ht="37.5">
      <c r="A25" s="286">
        <v>12</v>
      </c>
      <c r="B25" s="238" t="s">
        <v>1674</v>
      </c>
      <c r="C25" s="241">
        <v>1</v>
      </c>
      <c r="D25" s="239"/>
      <c r="E25" s="240"/>
      <c r="F25" s="268">
        <v>550000</v>
      </c>
      <c r="G25" s="169"/>
    </row>
    <row r="26" spans="1:7" ht="37.5">
      <c r="A26" s="286">
        <v>13</v>
      </c>
      <c r="B26" s="238" t="s">
        <v>1675</v>
      </c>
      <c r="C26" s="241">
        <v>1</v>
      </c>
      <c r="D26" s="239"/>
      <c r="E26" s="240"/>
      <c r="F26" s="268">
        <v>700000</v>
      </c>
      <c r="G26" s="169"/>
    </row>
    <row r="27" spans="1:7" ht="37.5">
      <c r="A27" s="286">
        <v>14</v>
      </c>
      <c r="B27" s="238" t="s">
        <v>1676</v>
      </c>
      <c r="C27" s="241">
        <v>1</v>
      </c>
      <c r="D27" s="239"/>
      <c r="E27" s="240"/>
      <c r="F27" s="268">
        <v>489999.99999999994</v>
      </c>
      <c r="G27" s="169"/>
    </row>
    <row r="28" spans="1:7" ht="37.5">
      <c r="A28" s="286">
        <v>15</v>
      </c>
      <c r="B28" s="238" t="s">
        <v>1009</v>
      </c>
      <c r="C28" s="241">
        <v>1</v>
      </c>
      <c r="D28" s="239"/>
      <c r="E28" s="240"/>
      <c r="F28" s="268">
        <v>490000</v>
      </c>
      <c r="G28" s="327"/>
    </row>
    <row r="29" spans="1:7" ht="37.5">
      <c r="A29" s="286">
        <v>16</v>
      </c>
      <c r="B29" s="238" t="s">
        <v>1677</v>
      </c>
      <c r="C29" s="241">
        <v>1</v>
      </c>
      <c r="D29" s="239"/>
      <c r="E29" s="240"/>
      <c r="F29" s="268">
        <v>680000</v>
      </c>
      <c r="G29" s="327"/>
    </row>
    <row r="30" spans="1:7" ht="37.5">
      <c r="A30" s="286">
        <v>17</v>
      </c>
      <c r="B30" s="238" t="s">
        <v>1010</v>
      </c>
      <c r="C30" s="241">
        <v>1</v>
      </c>
      <c r="D30" s="239"/>
      <c r="E30" s="240"/>
      <c r="F30" s="268">
        <v>680000</v>
      </c>
      <c r="G30" s="169"/>
    </row>
    <row r="31" spans="1:7" ht="37.5">
      <c r="A31" s="286">
        <v>18</v>
      </c>
      <c r="B31" s="238" t="s">
        <v>1011</v>
      </c>
      <c r="C31" s="241">
        <v>1</v>
      </c>
      <c r="D31" s="239"/>
      <c r="E31" s="240"/>
      <c r="F31" s="268">
        <v>360000</v>
      </c>
      <c r="G31" s="169"/>
    </row>
    <row r="32" spans="1:7" ht="37.5">
      <c r="A32" s="286">
        <v>19</v>
      </c>
      <c r="B32" s="238" t="s">
        <v>1678</v>
      </c>
      <c r="C32" s="241">
        <v>1</v>
      </c>
      <c r="D32" s="239"/>
      <c r="E32" s="240"/>
      <c r="F32" s="268">
        <v>680000</v>
      </c>
      <c r="G32" s="327"/>
    </row>
    <row r="33" spans="1:7" ht="37.5">
      <c r="A33" s="286">
        <v>20</v>
      </c>
      <c r="B33" s="238" t="s">
        <v>1012</v>
      </c>
      <c r="C33" s="241">
        <v>1</v>
      </c>
      <c r="D33" s="239"/>
      <c r="E33" s="240"/>
      <c r="F33" s="268">
        <v>420000</v>
      </c>
      <c r="G33" s="327"/>
    </row>
    <row r="34" spans="1:7" ht="56.25">
      <c r="A34" s="286">
        <v>21</v>
      </c>
      <c r="B34" s="238" t="s">
        <v>1679</v>
      </c>
      <c r="C34" s="241">
        <v>1</v>
      </c>
      <c r="D34" s="239"/>
      <c r="E34" s="240"/>
      <c r="F34" s="268">
        <v>350000</v>
      </c>
      <c r="G34" s="169"/>
    </row>
    <row r="35" spans="1:7" ht="37.5">
      <c r="A35" s="286">
        <v>22</v>
      </c>
      <c r="B35" s="238" t="s">
        <v>1013</v>
      </c>
      <c r="C35" s="241">
        <v>1</v>
      </c>
      <c r="D35" s="239"/>
      <c r="E35" s="240"/>
      <c r="F35" s="268">
        <v>320000</v>
      </c>
      <c r="G35" s="169"/>
    </row>
    <row r="36" spans="1:7" ht="18.75">
      <c r="A36" s="283" t="s">
        <v>112</v>
      </c>
      <c r="B36" s="232" t="s">
        <v>1014</v>
      </c>
      <c r="C36" s="241"/>
      <c r="D36" s="239"/>
      <c r="E36" s="240"/>
      <c r="F36" s="268"/>
      <c r="G36" s="169"/>
    </row>
    <row r="37" spans="1:7" ht="18.75">
      <c r="A37" s="283">
        <v>1</v>
      </c>
      <c r="B37" s="232" t="s">
        <v>994</v>
      </c>
      <c r="C37" s="241"/>
      <c r="D37" s="239"/>
      <c r="E37" s="240"/>
      <c r="F37" s="268"/>
      <c r="G37" s="169"/>
    </row>
    <row r="38" spans="1:7" ht="37.5">
      <c r="A38" s="289" t="s">
        <v>586</v>
      </c>
      <c r="B38" s="242" t="s">
        <v>1015</v>
      </c>
      <c r="C38" s="241">
        <v>1</v>
      </c>
      <c r="D38" s="239"/>
      <c r="E38" s="240"/>
      <c r="F38" s="268">
        <v>2700000</v>
      </c>
      <c r="G38" s="169"/>
    </row>
    <row r="39" spans="1:7" ht="37.5">
      <c r="A39" s="289" t="s">
        <v>591</v>
      </c>
      <c r="B39" s="242" t="s">
        <v>1016</v>
      </c>
      <c r="C39" s="241">
        <v>2</v>
      </c>
      <c r="D39" s="239"/>
      <c r="E39" s="240"/>
      <c r="F39" s="268">
        <v>2900000</v>
      </c>
      <c r="G39" s="169"/>
    </row>
    <row r="40" spans="1:7" ht="18.75">
      <c r="A40" s="283">
        <v>2</v>
      </c>
      <c r="B40" s="232" t="s">
        <v>1017</v>
      </c>
      <c r="C40" s="241"/>
      <c r="D40" s="239"/>
      <c r="E40" s="240"/>
      <c r="F40" s="268"/>
      <c r="G40" s="169"/>
    </row>
    <row r="41" spans="1:7" ht="37.5">
      <c r="A41" s="289" t="s">
        <v>678</v>
      </c>
      <c r="B41" s="242" t="s">
        <v>1018</v>
      </c>
      <c r="C41" s="241">
        <v>1</v>
      </c>
      <c r="D41" s="239"/>
      <c r="E41" s="240"/>
      <c r="F41" s="268">
        <v>1500000</v>
      </c>
      <c r="G41" s="169"/>
    </row>
    <row r="42" spans="1:7" ht="37.5">
      <c r="A42" s="289" t="s">
        <v>679</v>
      </c>
      <c r="B42" s="242" t="s">
        <v>1019</v>
      </c>
      <c r="C42" s="241">
        <v>2</v>
      </c>
      <c r="D42" s="239"/>
      <c r="E42" s="240"/>
      <c r="F42" s="268">
        <v>900000</v>
      </c>
      <c r="G42" s="169"/>
    </row>
    <row r="43" spans="1:7" ht="37.5">
      <c r="A43" s="286">
        <v>3</v>
      </c>
      <c r="B43" s="243" t="s">
        <v>1020</v>
      </c>
      <c r="C43" s="241">
        <v>1</v>
      </c>
      <c r="D43" s="239"/>
      <c r="E43" s="240"/>
      <c r="F43" s="268">
        <v>2000000</v>
      </c>
      <c r="G43" s="169"/>
    </row>
    <row r="44" spans="1:7" ht="18.75">
      <c r="A44" s="286"/>
      <c r="B44" s="232" t="s">
        <v>1004</v>
      </c>
      <c r="C44" s="241"/>
      <c r="D44" s="239"/>
      <c r="E44" s="240"/>
      <c r="F44" s="268"/>
      <c r="G44" s="169"/>
    </row>
    <row r="45" spans="1:7" ht="37.5">
      <c r="A45" s="286">
        <v>4</v>
      </c>
      <c r="B45" s="242" t="s">
        <v>1680</v>
      </c>
      <c r="C45" s="241"/>
      <c r="D45" s="239"/>
      <c r="E45" s="240"/>
      <c r="F45" s="268"/>
      <c r="G45" s="169"/>
    </row>
    <row r="46" spans="1:7" ht="37.5">
      <c r="A46" s="289" t="s">
        <v>683</v>
      </c>
      <c r="B46" s="242" t="s">
        <v>1681</v>
      </c>
      <c r="C46" s="241">
        <v>1</v>
      </c>
      <c r="D46" s="239"/>
      <c r="E46" s="240"/>
      <c r="F46" s="268">
        <v>500000</v>
      </c>
      <c r="G46" s="169"/>
    </row>
    <row r="47" spans="1:7" ht="37.5">
      <c r="A47" s="289" t="s">
        <v>684</v>
      </c>
      <c r="B47" s="242" t="s">
        <v>1682</v>
      </c>
      <c r="C47" s="241">
        <v>2</v>
      </c>
      <c r="D47" s="239"/>
      <c r="E47" s="240"/>
      <c r="F47" s="268">
        <v>400000</v>
      </c>
      <c r="G47" s="169"/>
    </row>
    <row r="48" spans="1:7" ht="37.5">
      <c r="A48" s="286">
        <v>5</v>
      </c>
      <c r="B48" s="242" t="s">
        <v>1683</v>
      </c>
      <c r="C48" s="241">
        <v>1</v>
      </c>
      <c r="D48" s="239"/>
      <c r="E48" s="240"/>
      <c r="F48" s="268">
        <v>400000</v>
      </c>
      <c r="G48" s="169"/>
    </row>
    <row r="49" spans="1:7" ht="37.5">
      <c r="A49" s="286">
        <v>6</v>
      </c>
      <c r="B49" s="242" t="s">
        <v>1021</v>
      </c>
      <c r="C49" s="241">
        <v>1</v>
      </c>
      <c r="D49" s="239"/>
      <c r="E49" s="240"/>
      <c r="F49" s="268">
        <v>400000</v>
      </c>
      <c r="G49" s="169"/>
    </row>
    <row r="50" spans="1:7" ht="56.25">
      <c r="A50" s="286">
        <v>7</v>
      </c>
      <c r="B50" s="242" t="s">
        <v>1684</v>
      </c>
      <c r="C50" s="241">
        <v>1</v>
      </c>
      <c r="D50" s="239"/>
      <c r="E50" s="240"/>
      <c r="F50" s="268">
        <v>400000</v>
      </c>
      <c r="G50" s="169"/>
    </row>
    <row r="51" spans="1:7" ht="37.5">
      <c r="A51" s="286">
        <v>8</v>
      </c>
      <c r="B51" s="242" t="s">
        <v>1685</v>
      </c>
      <c r="C51" s="241">
        <v>1</v>
      </c>
      <c r="D51" s="239"/>
      <c r="E51" s="240"/>
      <c r="F51" s="268">
        <v>400000</v>
      </c>
      <c r="G51" s="169"/>
    </row>
    <row r="52" spans="1:7" ht="37.5">
      <c r="A52" s="286">
        <v>9</v>
      </c>
      <c r="B52" s="242" t="s">
        <v>1022</v>
      </c>
      <c r="C52" s="241">
        <v>1</v>
      </c>
      <c r="D52" s="239"/>
      <c r="E52" s="240"/>
      <c r="F52" s="268">
        <v>330000</v>
      </c>
      <c r="G52" s="169"/>
    </row>
    <row r="53" spans="1:7" ht="37.5">
      <c r="A53" s="286">
        <v>10</v>
      </c>
      <c r="B53" s="242" t="s">
        <v>1023</v>
      </c>
      <c r="C53" s="241">
        <v>1</v>
      </c>
      <c r="D53" s="239"/>
      <c r="E53" s="240"/>
      <c r="F53" s="268">
        <v>330000</v>
      </c>
      <c r="G53" s="169"/>
    </row>
    <row r="54" spans="1:7" ht="56.25">
      <c r="A54" s="286">
        <v>11</v>
      </c>
      <c r="B54" s="242" t="s">
        <v>1686</v>
      </c>
      <c r="C54" s="241">
        <v>1</v>
      </c>
      <c r="D54" s="239"/>
      <c r="E54" s="240"/>
      <c r="F54" s="268">
        <v>330000</v>
      </c>
      <c r="G54" s="169"/>
    </row>
    <row r="55" spans="1:7" ht="37.5">
      <c r="A55" s="286">
        <v>12</v>
      </c>
      <c r="B55" s="242" t="s">
        <v>1687</v>
      </c>
      <c r="C55" s="241"/>
      <c r="D55" s="239"/>
      <c r="E55" s="240"/>
      <c r="F55" s="268"/>
      <c r="G55" s="169"/>
    </row>
    <row r="56" spans="1:7" ht="37.5">
      <c r="A56" s="289" t="s">
        <v>1280</v>
      </c>
      <c r="B56" s="242" t="s">
        <v>1688</v>
      </c>
      <c r="C56" s="241">
        <v>1</v>
      </c>
      <c r="D56" s="239"/>
      <c r="E56" s="240"/>
      <c r="F56" s="268">
        <v>620000</v>
      </c>
      <c r="G56" s="169"/>
    </row>
    <row r="57" spans="1:7" ht="37.5">
      <c r="A57" s="289" t="s">
        <v>1282</v>
      </c>
      <c r="B57" s="242" t="s">
        <v>1689</v>
      </c>
      <c r="C57" s="241">
        <v>2</v>
      </c>
      <c r="D57" s="239"/>
      <c r="E57" s="240"/>
      <c r="F57" s="268">
        <v>430000</v>
      </c>
      <c r="G57" s="169"/>
    </row>
    <row r="58" spans="1:7" ht="37.5">
      <c r="A58" s="289" t="s">
        <v>1284</v>
      </c>
      <c r="B58" s="242" t="s">
        <v>1690</v>
      </c>
      <c r="C58" s="241">
        <v>3</v>
      </c>
      <c r="D58" s="239"/>
      <c r="E58" s="240"/>
      <c r="F58" s="268">
        <v>390000</v>
      </c>
      <c r="G58" s="169"/>
    </row>
    <row r="59" spans="1:7" ht="37.5">
      <c r="A59" s="289" t="s">
        <v>1286</v>
      </c>
      <c r="B59" s="242" t="s">
        <v>1691</v>
      </c>
      <c r="C59" s="241">
        <v>4</v>
      </c>
      <c r="D59" s="239"/>
      <c r="E59" s="240"/>
      <c r="F59" s="268">
        <v>370000</v>
      </c>
      <c r="G59" s="169"/>
    </row>
    <row r="60" spans="1:7" ht="37.5">
      <c r="A60" s="286">
        <v>13</v>
      </c>
      <c r="B60" s="242" t="s">
        <v>1692</v>
      </c>
      <c r="C60" s="241">
        <v>1</v>
      </c>
      <c r="D60" s="239"/>
      <c r="E60" s="240"/>
      <c r="F60" s="268">
        <v>350000</v>
      </c>
      <c r="G60" s="169"/>
    </row>
    <row r="61" spans="1:7" ht="18.75">
      <c r="A61" s="286">
        <v>14</v>
      </c>
      <c r="B61" s="242" t="s">
        <v>1024</v>
      </c>
      <c r="C61" s="241">
        <v>1</v>
      </c>
      <c r="D61" s="239"/>
      <c r="E61" s="240"/>
      <c r="F61" s="268">
        <v>330000</v>
      </c>
      <c r="G61" s="169"/>
    </row>
    <row r="62" spans="1:7" ht="18.75">
      <c r="A62" s="286">
        <v>15</v>
      </c>
      <c r="B62" s="238" t="s">
        <v>1025</v>
      </c>
      <c r="C62" s="241"/>
      <c r="D62" s="239"/>
      <c r="E62" s="240"/>
      <c r="F62" s="268"/>
      <c r="G62" s="169"/>
    </row>
    <row r="63" spans="1:7" ht="37.5">
      <c r="A63" s="251" t="s">
        <v>607</v>
      </c>
      <c r="B63" s="238" t="s">
        <v>1693</v>
      </c>
      <c r="C63" s="241">
        <v>1</v>
      </c>
      <c r="D63" s="239"/>
      <c r="E63" s="240"/>
      <c r="F63" s="268">
        <v>330000</v>
      </c>
      <c r="G63" s="169"/>
    </row>
    <row r="64" spans="1:7" ht="37.5">
      <c r="A64" s="251" t="s">
        <v>608</v>
      </c>
      <c r="B64" s="238" t="s">
        <v>1694</v>
      </c>
      <c r="C64" s="241">
        <v>1</v>
      </c>
      <c r="D64" s="239"/>
      <c r="E64" s="240"/>
      <c r="F64" s="268">
        <v>310000</v>
      </c>
      <c r="G64" s="169"/>
    </row>
    <row r="65" spans="1:7" ht="18.75">
      <c r="A65" s="283" t="s">
        <v>113</v>
      </c>
      <c r="B65" s="232" t="s">
        <v>1026</v>
      </c>
      <c r="C65" s="241"/>
      <c r="D65" s="239"/>
      <c r="E65" s="240"/>
      <c r="F65" s="268"/>
      <c r="G65" s="326"/>
    </row>
    <row r="66" spans="1:7" ht="18.75">
      <c r="A66" s="283">
        <v>1</v>
      </c>
      <c r="B66" s="232" t="s">
        <v>994</v>
      </c>
      <c r="C66" s="241"/>
      <c r="D66" s="239"/>
      <c r="E66" s="240"/>
      <c r="F66" s="269"/>
      <c r="G66" s="326"/>
    </row>
    <row r="67" spans="1:7" ht="56.25">
      <c r="A67" s="289" t="s">
        <v>586</v>
      </c>
      <c r="B67" s="242" t="s">
        <v>1027</v>
      </c>
      <c r="C67" s="241">
        <v>1</v>
      </c>
      <c r="D67" s="239"/>
      <c r="E67" s="240"/>
      <c r="F67" s="268">
        <v>2810000</v>
      </c>
      <c r="G67" s="169"/>
    </row>
    <row r="68" spans="1:7" ht="37.5">
      <c r="A68" s="289" t="s">
        <v>591</v>
      </c>
      <c r="B68" s="242" t="s">
        <v>1028</v>
      </c>
      <c r="C68" s="241">
        <v>2</v>
      </c>
      <c r="D68" s="239"/>
      <c r="E68" s="240"/>
      <c r="F68" s="268">
        <v>2250000</v>
      </c>
      <c r="G68" s="124"/>
    </row>
    <row r="69" spans="1:7" ht="37.5">
      <c r="A69" s="289" t="s">
        <v>737</v>
      </c>
      <c r="B69" s="242" t="s">
        <v>1029</v>
      </c>
      <c r="C69" s="241">
        <v>3</v>
      </c>
      <c r="D69" s="239"/>
      <c r="E69" s="240"/>
      <c r="F69" s="268">
        <v>1900000</v>
      </c>
      <c r="G69" s="169"/>
    </row>
    <row r="70" spans="1:7" ht="18.75">
      <c r="A70" s="286">
        <v>2</v>
      </c>
      <c r="B70" s="232" t="s">
        <v>1030</v>
      </c>
      <c r="C70" s="241"/>
      <c r="D70" s="239"/>
      <c r="E70" s="240"/>
      <c r="F70" s="268"/>
      <c r="G70" s="169"/>
    </row>
    <row r="71" spans="1:7" ht="18.75">
      <c r="A71" s="289" t="s">
        <v>678</v>
      </c>
      <c r="B71" s="238" t="s">
        <v>1695</v>
      </c>
      <c r="C71" s="241">
        <v>1</v>
      </c>
      <c r="D71" s="239"/>
      <c r="E71" s="240"/>
      <c r="F71" s="268">
        <v>980000</v>
      </c>
      <c r="G71" s="169"/>
    </row>
    <row r="72" spans="1:7" ht="18.75">
      <c r="A72" s="289" t="s">
        <v>679</v>
      </c>
      <c r="B72" s="238" t="s">
        <v>1031</v>
      </c>
      <c r="C72" s="241">
        <v>2</v>
      </c>
      <c r="D72" s="239"/>
      <c r="E72" s="240"/>
      <c r="F72" s="268">
        <v>880000</v>
      </c>
      <c r="G72" s="169"/>
    </row>
    <row r="73" spans="1:7" ht="18.75">
      <c r="A73" s="289" t="s">
        <v>680</v>
      </c>
      <c r="B73" s="238" t="s">
        <v>1032</v>
      </c>
      <c r="C73" s="241">
        <v>3</v>
      </c>
      <c r="D73" s="239"/>
      <c r="E73" s="240"/>
      <c r="F73" s="268">
        <v>500000</v>
      </c>
      <c r="G73" s="169"/>
    </row>
    <row r="74" spans="1:7" ht="18.75">
      <c r="A74" s="289" t="s">
        <v>681</v>
      </c>
      <c r="B74" s="238" t="s">
        <v>1033</v>
      </c>
      <c r="C74" s="241">
        <v>4</v>
      </c>
      <c r="D74" s="239"/>
      <c r="E74" s="240"/>
      <c r="F74" s="268">
        <v>400000</v>
      </c>
      <c r="G74" s="169"/>
    </row>
    <row r="75" spans="1:7" ht="18.75">
      <c r="A75" s="283">
        <v>3</v>
      </c>
      <c r="B75" s="232" t="s">
        <v>1034</v>
      </c>
      <c r="C75" s="241"/>
      <c r="D75" s="239"/>
      <c r="E75" s="240"/>
      <c r="F75" s="268"/>
      <c r="G75" s="124"/>
    </row>
    <row r="76" spans="1:7" ht="56.25">
      <c r="A76" s="289" t="s">
        <v>605</v>
      </c>
      <c r="B76" s="238" t="s">
        <v>1696</v>
      </c>
      <c r="C76" s="241">
        <v>1</v>
      </c>
      <c r="D76" s="239"/>
      <c r="E76" s="240"/>
      <c r="F76" s="268">
        <v>500000</v>
      </c>
      <c r="G76" s="124"/>
    </row>
    <row r="77" spans="1:7" ht="37.5">
      <c r="A77" s="289" t="s">
        <v>606</v>
      </c>
      <c r="B77" s="238" t="s">
        <v>1035</v>
      </c>
      <c r="C77" s="241">
        <v>2</v>
      </c>
      <c r="D77" s="239"/>
      <c r="E77" s="240"/>
      <c r="F77" s="268">
        <v>450000</v>
      </c>
      <c r="G77" s="124"/>
    </row>
    <row r="78" spans="1:7" ht="18.75">
      <c r="A78" s="283">
        <v>4</v>
      </c>
      <c r="B78" s="232" t="s">
        <v>1036</v>
      </c>
      <c r="C78" s="241"/>
      <c r="D78" s="239"/>
      <c r="E78" s="240"/>
      <c r="F78" s="268"/>
      <c r="G78" s="124"/>
    </row>
    <row r="79" spans="1:7" ht="18.75">
      <c r="A79" s="289" t="s">
        <v>683</v>
      </c>
      <c r="B79" s="238" t="s">
        <v>1697</v>
      </c>
      <c r="C79" s="241">
        <v>1</v>
      </c>
      <c r="D79" s="239"/>
      <c r="E79" s="240"/>
      <c r="F79" s="268">
        <v>600000</v>
      </c>
      <c r="G79" s="124"/>
    </row>
    <row r="80" spans="1:7" ht="18.75">
      <c r="A80" s="289" t="s">
        <v>684</v>
      </c>
      <c r="B80" s="238" t="s">
        <v>1037</v>
      </c>
      <c r="C80" s="241">
        <v>2</v>
      </c>
      <c r="D80" s="239"/>
      <c r="E80" s="240"/>
      <c r="F80" s="268">
        <v>400000</v>
      </c>
      <c r="G80" s="124"/>
    </row>
    <row r="81" spans="1:7" ht="37.5">
      <c r="A81" s="283">
        <v>5</v>
      </c>
      <c r="B81" s="236" t="s">
        <v>1038</v>
      </c>
      <c r="C81" s="241"/>
      <c r="D81" s="239"/>
      <c r="E81" s="240"/>
      <c r="F81" s="268"/>
      <c r="G81" s="124"/>
    </row>
    <row r="82" spans="1:7" ht="18.75">
      <c r="A82" s="289" t="s">
        <v>1039</v>
      </c>
      <c r="B82" s="238" t="s">
        <v>1698</v>
      </c>
      <c r="C82" s="241">
        <v>1</v>
      </c>
      <c r="D82" s="239"/>
      <c r="E82" s="240"/>
      <c r="F82" s="268">
        <v>1400000</v>
      </c>
      <c r="G82" s="124"/>
    </row>
    <row r="83" spans="1:7" ht="18.75">
      <c r="A83" s="289" t="s">
        <v>1040</v>
      </c>
      <c r="B83" s="238" t="s">
        <v>1041</v>
      </c>
      <c r="C83" s="241">
        <v>2</v>
      </c>
      <c r="D83" s="239"/>
      <c r="E83" s="240"/>
      <c r="F83" s="268">
        <v>1000000</v>
      </c>
      <c r="G83" s="326"/>
    </row>
    <row r="84" spans="1:7" ht="18.75">
      <c r="A84" s="289"/>
      <c r="B84" s="232" t="s">
        <v>1042</v>
      </c>
      <c r="C84" s="241"/>
      <c r="D84" s="239"/>
      <c r="E84" s="240"/>
      <c r="F84" s="269"/>
      <c r="G84" s="326"/>
    </row>
    <row r="85" spans="1:7" ht="18.75">
      <c r="A85" s="283">
        <v>6</v>
      </c>
      <c r="B85" s="232" t="s">
        <v>1043</v>
      </c>
      <c r="C85" s="241"/>
      <c r="D85" s="239"/>
      <c r="E85" s="240"/>
      <c r="F85" s="268"/>
      <c r="G85" s="124"/>
    </row>
    <row r="86" spans="1:7" ht="37.5">
      <c r="A86" s="289" t="s">
        <v>793</v>
      </c>
      <c r="B86" s="238" t="s">
        <v>1699</v>
      </c>
      <c r="C86" s="241">
        <v>1</v>
      </c>
      <c r="D86" s="239"/>
      <c r="E86" s="240"/>
      <c r="F86" s="268">
        <v>410000</v>
      </c>
      <c r="G86" s="124"/>
    </row>
    <row r="87" spans="1:7" ht="37.5">
      <c r="A87" s="289" t="s">
        <v>795</v>
      </c>
      <c r="B87" s="238" t="s">
        <v>1700</v>
      </c>
      <c r="C87" s="241">
        <v>1</v>
      </c>
      <c r="D87" s="239"/>
      <c r="E87" s="240"/>
      <c r="F87" s="268">
        <v>410000</v>
      </c>
      <c r="G87" s="124"/>
    </row>
    <row r="88" spans="1:7" ht="37.5">
      <c r="A88" s="289" t="s">
        <v>796</v>
      </c>
      <c r="B88" s="238" t="s">
        <v>1044</v>
      </c>
      <c r="C88" s="241">
        <v>1</v>
      </c>
      <c r="D88" s="239"/>
      <c r="E88" s="240"/>
      <c r="F88" s="268">
        <v>410000</v>
      </c>
      <c r="G88" s="124"/>
    </row>
    <row r="89" spans="1:7" ht="37.5">
      <c r="A89" s="289" t="s">
        <v>798</v>
      </c>
      <c r="B89" s="238" t="s">
        <v>1701</v>
      </c>
      <c r="C89" s="241">
        <v>1</v>
      </c>
      <c r="D89" s="239"/>
      <c r="E89" s="240"/>
      <c r="F89" s="268">
        <v>410000</v>
      </c>
      <c r="G89" s="124"/>
    </row>
    <row r="90" spans="1:7" ht="37.5">
      <c r="A90" s="289" t="s">
        <v>892</v>
      </c>
      <c r="B90" s="238" t="s">
        <v>1045</v>
      </c>
      <c r="C90" s="241">
        <v>1</v>
      </c>
      <c r="D90" s="239"/>
      <c r="E90" s="240"/>
      <c r="F90" s="268">
        <v>500000</v>
      </c>
      <c r="G90" s="124"/>
    </row>
    <row r="91" spans="1:7" ht="37.5">
      <c r="A91" s="289" t="s">
        <v>1046</v>
      </c>
      <c r="B91" s="238" t="s">
        <v>1047</v>
      </c>
      <c r="C91" s="241">
        <v>1</v>
      </c>
      <c r="D91" s="239"/>
      <c r="E91" s="240"/>
      <c r="F91" s="268">
        <v>410000</v>
      </c>
      <c r="G91" s="124"/>
    </row>
    <row r="92" spans="1:7" ht="37.5">
      <c r="A92" s="289" t="s">
        <v>1048</v>
      </c>
      <c r="B92" s="238" t="s">
        <v>1049</v>
      </c>
      <c r="C92" s="241">
        <v>1</v>
      </c>
      <c r="D92" s="239"/>
      <c r="E92" s="240"/>
      <c r="F92" s="268">
        <v>410000</v>
      </c>
      <c r="G92" s="124"/>
    </row>
    <row r="93" spans="1:7" ht="37.5">
      <c r="A93" s="289" t="s">
        <v>1050</v>
      </c>
      <c r="B93" s="238" t="s">
        <v>1051</v>
      </c>
      <c r="C93" s="241">
        <v>1</v>
      </c>
      <c r="D93" s="239"/>
      <c r="E93" s="240"/>
      <c r="F93" s="268">
        <v>410000</v>
      </c>
      <c r="G93" s="124"/>
    </row>
    <row r="94" spans="1:7" ht="18.75">
      <c r="A94" s="283">
        <v>7</v>
      </c>
      <c r="B94" s="232" t="s">
        <v>1052</v>
      </c>
      <c r="C94" s="241"/>
      <c r="D94" s="239"/>
      <c r="E94" s="240"/>
      <c r="F94" s="268"/>
      <c r="G94" s="326"/>
    </row>
    <row r="95" spans="1:7" ht="37.5">
      <c r="A95" s="289" t="s">
        <v>1053</v>
      </c>
      <c r="B95" s="238" t="s">
        <v>1054</v>
      </c>
      <c r="C95" s="241">
        <v>1</v>
      </c>
      <c r="D95" s="239"/>
      <c r="E95" s="240"/>
      <c r="F95" s="268">
        <v>540000</v>
      </c>
      <c r="G95" s="326"/>
    </row>
    <row r="96" spans="1:7" ht="37.5">
      <c r="A96" s="289" t="s">
        <v>1055</v>
      </c>
      <c r="B96" s="238" t="s">
        <v>1056</v>
      </c>
      <c r="C96" s="241">
        <v>1</v>
      </c>
      <c r="D96" s="239"/>
      <c r="E96" s="240"/>
      <c r="F96" s="268">
        <v>500000</v>
      </c>
      <c r="G96" s="326"/>
    </row>
    <row r="97" spans="1:7" ht="37.5">
      <c r="A97" s="289" t="s">
        <v>1057</v>
      </c>
      <c r="B97" s="238" t="s">
        <v>1058</v>
      </c>
      <c r="C97" s="241">
        <v>1</v>
      </c>
      <c r="D97" s="239"/>
      <c r="E97" s="240"/>
      <c r="F97" s="268">
        <v>500000</v>
      </c>
      <c r="G97" s="124"/>
    </row>
    <row r="98" spans="1:7" ht="37.5">
      <c r="A98" s="289" t="s">
        <v>1059</v>
      </c>
      <c r="B98" s="238" t="s">
        <v>1060</v>
      </c>
      <c r="C98" s="241">
        <v>1</v>
      </c>
      <c r="D98" s="239"/>
      <c r="E98" s="240"/>
      <c r="F98" s="268">
        <v>410000</v>
      </c>
      <c r="G98" s="124"/>
    </row>
    <row r="99" spans="1:7" ht="37.5">
      <c r="A99" s="289" t="s">
        <v>1061</v>
      </c>
      <c r="B99" s="238" t="s">
        <v>1062</v>
      </c>
      <c r="C99" s="241">
        <v>1</v>
      </c>
      <c r="D99" s="239"/>
      <c r="E99" s="240"/>
      <c r="F99" s="268">
        <v>410000</v>
      </c>
      <c r="G99" s="124"/>
    </row>
    <row r="100" spans="1:7" ht="37.5">
      <c r="A100" s="289" t="s">
        <v>1063</v>
      </c>
      <c r="B100" s="238" t="s">
        <v>1702</v>
      </c>
      <c r="C100" s="241">
        <v>1</v>
      </c>
      <c r="D100" s="239"/>
      <c r="E100" s="240"/>
      <c r="F100" s="268">
        <v>410000</v>
      </c>
      <c r="G100" s="124"/>
    </row>
    <row r="101" spans="1:7" ht="37.5">
      <c r="A101" s="289" t="s">
        <v>1064</v>
      </c>
      <c r="B101" s="238" t="s">
        <v>1065</v>
      </c>
      <c r="C101" s="241">
        <v>1</v>
      </c>
      <c r="D101" s="239"/>
      <c r="E101" s="240"/>
      <c r="F101" s="268">
        <v>500000</v>
      </c>
      <c r="G101" s="124"/>
    </row>
    <row r="102" spans="1:7" ht="37.5">
      <c r="A102" s="289" t="s">
        <v>1066</v>
      </c>
      <c r="B102" s="238" t="s">
        <v>1067</v>
      </c>
      <c r="C102" s="241">
        <v>1</v>
      </c>
      <c r="D102" s="239"/>
      <c r="E102" s="240"/>
      <c r="F102" s="268">
        <v>410000</v>
      </c>
      <c r="G102" s="124"/>
    </row>
    <row r="103" spans="1:7" ht="37.5">
      <c r="A103" s="289" t="s">
        <v>1068</v>
      </c>
      <c r="B103" s="238" t="s">
        <v>1069</v>
      </c>
      <c r="C103" s="241">
        <v>1</v>
      </c>
      <c r="D103" s="239"/>
      <c r="E103" s="240"/>
      <c r="F103" s="268">
        <v>410000</v>
      </c>
      <c r="G103" s="124"/>
    </row>
    <row r="104" spans="1:7" ht="18.75">
      <c r="A104" s="286">
        <v>8</v>
      </c>
      <c r="B104" s="232" t="s">
        <v>1070</v>
      </c>
      <c r="C104" s="241"/>
      <c r="D104" s="239"/>
      <c r="E104" s="240"/>
      <c r="F104" s="268"/>
      <c r="G104" s="124"/>
    </row>
    <row r="105" spans="1:7" ht="37.5">
      <c r="A105" s="289" t="s">
        <v>774</v>
      </c>
      <c r="B105" s="238" t="s">
        <v>1071</v>
      </c>
      <c r="C105" s="241">
        <v>1</v>
      </c>
      <c r="D105" s="239"/>
      <c r="E105" s="240"/>
      <c r="F105" s="268">
        <v>410000</v>
      </c>
      <c r="G105" s="124"/>
    </row>
    <row r="106" spans="1:7" ht="37.5">
      <c r="A106" s="289" t="s">
        <v>775</v>
      </c>
      <c r="B106" s="238" t="s">
        <v>1072</v>
      </c>
      <c r="C106" s="241">
        <v>1</v>
      </c>
      <c r="D106" s="239"/>
      <c r="E106" s="240"/>
      <c r="F106" s="268">
        <v>450000</v>
      </c>
      <c r="G106" s="124"/>
    </row>
    <row r="107" spans="1:7" ht="37.5">
      <c r="A107" s="289" t="s">
        <v>1073</v>
      </c>
      <c r="B107" s="238" t="s">
        <v>1074</v>
      </c>
      <c r="C107" s="241">
        <v>1</v>
      </c>
      <c r="D107" s="239"/>
      <c r="E107" s="240"/>
      <c r="F107" s="268">
        <v>410000</v>
      </c>
      <c r="G107" s="124"/>
    </row>
    <row r="108" spans="1:7" ht="37.5">
      <c r="A108" s="289" t="s">
        <v>1075</v>
      </c>
      <c r="B108" s="244" t="s">
        <v>1076</v>
      </c>
      <c r="C108" s="241">
        <v>1</v>
      </c>
      <c r="D108" s="239"/>
      <c r="E108" s="240"/>
      <c r="F108" s="268">
        <v>410000</v>
      </c>
      <c r="G108" s="124"/>
    </row>
    <row r="109" spans="1:7" ht="37.5">
      <c r="A109" s="289" t="s">
        <v>1077</v>
      </c>
      <c r="B109" s="244" t="s">
        <v>1078</v>
      </c>
      <c r="C109" s="241">
        <v>1</v>
      </c>
      <c r="D109" s="239"/>
      <c r="E109" s="240"/>
      <c r="F109" s="268">
        <v>410000</v>
      </c>
      <c r="G109" s="124"/>
    </row>
    <row r="110" spans="1:7" ht="37.5">
      <c r="A110" s="289" t="s">
        <v>1079</v>
      </c>
      <c r="B110" s="244" t="s">
        <v>1080</v>
      </c>
      <c r="C110" s="241">
        <v>1</v>
      </c>
      <c r="D110" s="239"/>
      <c r="E110" s="240"/>
      <c r="F110" s="268">
        <v>410000</v>
      </c>
      <c r="G110" s="124"/>
    </row>
    <row r="111" spans="1:7" ht="37.5">
      <c r="A111" s="289" t="s">
        <v>1081</v>
      </c>
      <c r="B111" s="244" t="s">
        <v>1082</v>
      </c>
      <c r="C111" s="241">
        <v>1</v>
      </c>
      <c r="D111" s="239"/>
      <c r="E111" s="240"/>
      <c r="F111" s="268">
        <v>410000</v>
      </c>
      <c r="G111" s="124"/>
    </row>
    <row r="112" spans="1:7" ht="37.5">
      <c r="A112" s="289" t="s">
        <v>1083</v>
      </c>
      <c r="B112" s="245" t="s">
        <v>1084</v>
      </c>
      <c r="C112" s="241">
        <v>1</v>
      </c>
      <c r="D112" s="239"/>
      <c r="E112" s="240"/>
      <c r="F112" s="268">
        <v>410000</v>
      </c>
      <c r="G112" s="124"/>
    </row>
    <row r="113" spans="1:7" ht="18.75">
      <c r="A113" s="286">
        <v>9</v>
      </c>
      <c r="B113" s="232" t="s">
        <v>1085</v>
      </c>
      <c r="C113" s="241"/>
      <c r="D113" s="239"/>
      <c r="E113" s="240"/>
      <c r="F113" s="268"/>
      <c r="G113" s="124"/>
    </row>
    <row r="114" spans="1:7" ht="56.25">
      <c r="A114" s="289" t="s">
        <v>785</v>
      </c>
      <c r="B114" s="238" t="s">
        <v>1703</v>
      </c>
      <c r="C114" s="241">
        <v>1</v>
      </c>
      <c r="D114" s="239"/>
      <c r="E114" s="240"/>
      <c r="F114" s="268">
        <v>410000</v>
      </c>
      <c r="G114" s="124"/>
    </row>
    <row r="115" spans="1:7" ht="37.5">
      <c r="A115" s="289" t="s">
        <v>786</v>
      </c>
      <c r="B115" s="238" t="s">
        <v>1704</v>
      </c>
      <c r="C115" s="241">
        <v>1</v>
      </c>
      <c r="D115" s="239"/>
      <c r="E115" s="240"/>
      <c r="F115" s="268">
        <v>410000</v>
      </c>
      <c r="G115" s="124"/>
    </row>
    <row r="116" spans="1:7" ht="37.5">
      <c r="A116" s="289" t="s">
        <v>1086</v>
      </c>
      <c r="B116" s="238" t="s">
        <v>1705</v>
      </c>
      <c r="C116" s="241">
        <v>1</v>
      </c>
      <c r="D116" s="239"/>
      <c r="E116" s="240"/>
      <c r="F116" s="268">
        <v>410000</v>
      </c>
      <c r="G116" s="124"/>
    </row>
    <row r="117" spans="1:7" ht="18.75">
      <c r="A117" s="289" t="s">
        <v>1087</v>
      </c>
      <c r="B117" s="238" t="s">
        <v>1088</v>
      </c>
      <c r="C117" s="241">
        <v>1</v>
      </c>
      <c r="D117" s="239"/>
      <c r="E117" s="240"/>
      <c r="F117" s="268">
        <v>410000</v>
      </c>
      <c r="G117" s="124"/>
    </row>
    <row r="118" spans="1:7" ht="37.5">
      <c r="A118" s="289" t="s">
        <v>1089</v>
      </c>
      <c r="B118" s="238" t="s">
        <v>1706</v>
      </c>
      <c r="C118" s="241">
        <v>1</v>
      </c>
      <c r="D118" s="239"/>
      <c r="E118" s="240"/>
      <c r="F118" s="268">
        <v>410000</v>
      </c>
      <c r="G118" s="124"/>
    </row>
    <row r="119" spans="1:7" ht="37.5">
      <c r="A119" s="289" t="s">
        <v>1090</v>
      </c>
      <c r="B119" s="238" t="s">
        <v>1707</v>
      </c>
      <c r="C119" s="241">
        <v>1</v>
      </c>
      <c r="D119" s="239"/>
      <c r="E119" s="240"/>
      <c r="F119" s="268">
        <v>410000</v>
      </c>
      <c r="G119" s="124"/>
    </row>
    <row r="120" spans="1:7" ht="37.5">
      <c r="A120" s="289" t="s">
        <v>1091</v>
      </c>
      <c r="B120" s="238" t="s">
        <v>1092</v>
      </c>
      <c r="C120" s="241">
        <v>1</v>
      </c>
      <c r="D120" s="239"/>
      <c r="E120" s="240"/>
      <c r="F120" s="268">
        <v>410000</v>
      </c>
      <c r="G120" s="124"/>
    </row>
    <row r="121" spans="1:7" ht="37.5">
      <c r="A121" s="289" t="s">
        <v>1093</v>
      </c>
      <c r="B121" s="238" t="s">
        <v>1094</v>
      </c>
      <c r="C121" s="241">
        <v>1</v>
      </c>
      <c r="D121" s="239"/>
      <c r="E121" s="240"/>
      <c r="F121" s="268">
        <v>360000</v>
      </c>
      <c r="G121" s="124"/>
    </row>
    <row r="122" spans="1:7" ht="18.75">
      <c r="A122" s="286">
        <v>10</v>
      </c>
      <c r="B122" s="232" t="s">
        <v>1095</v>
      </c>
      <c r="C122" s="241"/>
      <c r="D122" s="239"/>
      <c r="E122" s="240"/>
      <c r="F122" s="268"/>
      <c r="G122" s="124"/>
    </row>
    <row r="123" spans="1:7" ht="37.5">
      <c r="A123" s="289" t="s">
        <v>894</v>
      </c>
      <c r="B123" s="238" t="s">
        <v>1708</v>
      </c>
      <c r="C123" s="241">
        <v>1</v>
      </c>
      <c r="D123" s="239"/>
      <c r="E123" s="240"/>
      <c r="F123" s="268">
        <v>410000</v>
      </c>
      <c r="G123" s="124"/>
    </row>
    <row r="124" spans="1:7" ht="37.5">
      <c r="A124" s="289" t="s">
        <v>895</v>
      </c>
      <c r="B124" s="238" t="s">
        <v>1096</v>
      </c>
      <c r="C124" s="241">
        <v>1</v>
      </c>
      <c r="D124" s="239"/>
      <c r="E124" s="240"/>
      <c r="F124" s="268">
        <v>360000</v>
      </c>
      <c r="G124" s="124"/>
    </row>
    <row r="125" spans="1:7" ht="37.5">
      <c r="A125" s="289" t="s">
        <v>1097</v>
      </c>
      <c r="B125" s="238" t="s">
        <v>1709</v>
      </c>
      <c r="C125" s="241">
        <v>1</v>
      </c>
      <c r="D125" s="239"/>
      <c r="E125" s="240"/>
      <c r="F125" s="268">
        <v>410000</v>
      </c>
      <c r="G125" s="124"/>
    </row>
    <row r="126" spans="1:7" ht="18.75">
      <c r="A126" s="289" t="s">
        <v>1098</v>
      </c>
      <c r="B126" s="238" t="s">
        <v>1099</v>
      </c>
      <c r="C126" s="241">
        <v>1</v>
      </c>
      <c r="D126" s="239"/>
      <c r="E126" s="240"/>
      <c r="F126" s="268">
        <v>360000</v>
      </c>
      <c r="G126" s="124"/>
    </row>
    <row r="127" spans="1:7" ht="18.75">
      <c r="A127" s="289" t="s">
        <v>1100</v>
      </c>
      <c r="B127" s="238" t="s">
        <v>1101</v>
      </c>
      <c r="C127" s="241">
        <v>1</v>
      </c>
      <c r="D127" s="239"/>
      <c r="E127" s="240"/>
      <c r="F127" s="268">
        <v>360000</v>
      </c>
      <c r="G127" s="124"/>
    </row>
    <row r="128" spans="1:7" ht="37.5">
      <c r="A128" s="289" t="s">
        <v>1102</v>
      </c>
      <c r="B128" s="238" t="s">
        <v>1103</v>
      </c>
      <c r="C128" s="241">
        <v>1</v>
      </c>
      <c r="D128" s="239"/>
      <c r="E128" s="240"/>
      <c r="F128" s="268">
        <v>360000</v>
      </c>
      <c r="G128" s="124"/>
    </row>
    <row r="129" spans="1:7" ht="37.5">
      <c r="A129" s="289" t="s">
        <v>1104</v>
      </c>
      <c r="B129" s="238" t="s">
        <v>1710</v>
      </c>
      <c r="C129" s="241">
        <v>1</v>
      </c>
      <c r="D129" s="239"/>
      <c r="E129" s="240"/>
      <c r="F129" s="268">
        <v>360000</v>
      </c>
      <c r="G129" s="124"/>
    </row>
    <row r="130" spans="1:7" ht="37.5">
      <c r="A130" s="289" t="s">
        <v>1105</v>
      </c>
      <c r="B130" s="238" t="s">
        <v>1106</v>
      </c>
      <c r="C130" s="241">
        <v>1</v>
      </c>
      <c r="D130" s="239"/>
      <c r="E130" s="240"/>
      <c r="F130" s="268">
        <v>360000</v>
      </c>
      <c r="G130" s="124"/>
    </row>
    <row r="131" spans="1:7" ht="56.25">
      <c r="A131" s="286">
        <v>11</v>
      </c>
      <c r="B131" s="238" t="s">
        <v>1107</v>
      </c>
      <c r="C131" s="241">
        <v>1</v>
      </c>
      <c r="D131" s="239"/>
      <c r="E131" s="240"/>
      <c r="F131" s="268">
        <v>410000</v>
      </c>
      <c r="G131" s="124"/>
    </row>
    <row r="132" spans="1:7" ht="37.5">
      <c r="A132" s="286">
        <v>12</v>
      </c>
      <c r="B132" s="238" t="s">
        <v>1108</v>
      </c>
      <c r="C132" s="241">
        <v>1</v>
      </c>
      <c r="D132" s="239"/>
      <c r="E132" s="240"/>
      <c r="F132" s="268">
        <v>330000</v>
      </c>
      <c r="G132" s="124"/>
    </row>
    <row r="133" spans="1:7" ht="18.75">
      <c r="A133" s="283" t="s">
        <v>148</v>
      </c>
      <c r="B133" s="232" t="s">
        <v>1109</v>
      </c>
      <c r="C133" s="241"/>
      <c r="D133" s="239"/>
      <c r="E133" s="240"/>
      <c r="F133" s="268"/>
      <c r="G133" s="124"/>
    </row>
    <row r="134" spans="1:7" ht="18.75">
      <c r="A134" s="286">
        <v>1</v>
      </c>
      <c r="B134" s="232" t="s">
        <v>994</v>
      </c>
      <c r="C134" s="241"/>
      <c r="D134" s="239"/>
      <c r="E134" s="240"/>
      <c r="F134" s="268"/>
      <c r="G134" s="124"/>
    </row>
    <row r="135" spans="1:7" ht="56.25">
      <c r="A135" s="289" t="s">
        <v>586</v>
      </c>
      <c r="B135" s="242" t="s">
        <v>1110</v>
      </c>
      <c r="C135" s="241">
        <v>5</v>
      </c>
      <c r="D135" s="239"/>
      <c r="E135" s="240"/>
      <c r="F135" s="268">
        <v>1900000</v>
      </c>
      <c r="G135" s="124"/>
    </row>
    <row r="136" spans="1:7" ht="56.25">
      <c r="A136" s="289" t="s">
        <v>591</v>
      </c>
      <c r="B136" s="242" t="s">
        <v>1111</v>
      </c>
      <c r="C136" s="241">
        <v>4</v>
      </c>
      <c r="D136" s="239"/>
      <c r="E136" s="240"/>
      <c r="F136" s="268">
        <v>2000000</v>
      </c>
      <c r="G136" s="124"/>
    </row>
    <row r="137" spans="1:7" ht="56.25">
      <c r="A137" s="289" t="s">
        <v>737</v>
      </c>
      <c r="B137" s="238" t="s">
        <v>1112</v>
      </c>
      <c r="C137" s="241">
        <v>2</v>
      </c>
      <c r="D137" s="239"/>
      <c r="E137" s="240"/>
      <c r="F137" s="268">
        <v>3700000</v>
      </c>
      <c r="G137" s="124"/>
    </row>
    <row r="138" spans="1:7" ht="56.25">
      <c r="A138" s="289" t="s">
        <v>773</v>
      </c>
      <c r="B138" s="238" t="s">
        <v>1113</v>
      </c>
      <c r="C138" s="241">
        <v>1</v>
      </c>
      <c r="D138" s="239"/>
      <c r="E138" s="240"/>
      <c r="F138" s="268">
        <v>5220000</v>
      </c>
      <c r="G138" s="124"/>
    </row>
    <row r="139" spans="1:7" ht="37.5">
      <c r="A139" s="289" t="s">
        <v>1114</v>
      </c>
      <c r="B139" s="242" t="s">
        <v>1115</v>
      </c>
      <c r="C139" s="241">
        <v>3</v>
      </c>
      <c r="D139" s="239"/>
      <c r="E139" s="240"/>
      <c r="F139" s="268">
        <v>3130000</v>
      </c>
      <c r="G139" s="124"/>
    </row>
    <row r="140" spans="1:7" ht="18.75">
      <c r="A140" s="290">
        <v>2</v>
      </c>
      <c r="B140" s="246" t="s">
        <v>1116</v>
      </c>
      <c r="C140" s="241"/>
      <c r="D140" s="239"/>
      <c r="E140" s="240"/>
      <c r="F140" s="268"/>
      <c r="G140" s="124"/>
    </row>
    <row r="141" spans="1:7" ht="75">
      <c r="A141" s="290"/>
      <c r="B141" s="238" t="s">
        <v>1117</v>
      </c>
      <c r="C141" s="241">
        <v>1</v>
      </c>
      <c r="D141" s="239"/>
      <c r="E141" s="240"/>
      <c r="F141" s="268">
        <v>1000000</v>
      </c>
      <c r="G141" s="124"/>
    </row>
    <row r="142" spans="1:7" ht="18.75">
      <c r="A142" s="290">
        <v>3</v>
      </c>
      <c r="B142" s="232" t="s">
        <v>1118</v>
      </c>
      <c r="C142" s="241"/>
      <c r="D142" s="239"/>
      <c r="E142" s="240"/>
      <c r="F142" s="268"/>
      <c r="G142" s="124"/>
    </row>
    <row r="143" spans="1:7" ht="18.75">
      <c r="A143" s="251" t="s">
        <v>605</v>
      </c>
      <c r="B143" s="238" t="s">
        <v>1119</v>
      </c>
      <c r="C143" s="241">
        <v>1</v>
      </c>
      <c r="D143" s="239"/>
      <c r="E143" s="240"/>
      <c r="F143" s="268">
        <v>2500000</v>
      </c>
      <c r="G143" s="124"/>
    </row>
    <row r="144" spans="1:7" ht="18.75">
      <c r="A144" s="251" t="s">
        <v>606</v>
      </c>
      <c r="B144" s="238" t="s">
        <v>1120</v>
      </c>
      <c r="C144" s="241">
        <v>1</v>
      </c>
      <c r="D144" s="239"/>
      <c r="E144" s="240"/>
      <c r="F144" s="268">
        <v>1950000</v>
      </c>
      <c r="G144" s="124"/>
    </row>
    <row r="145" spans="1:7" ht="18.75">
      <c r="A145" s="251" t="s">
        <v>682</v>
      </c>
      <c r="B145" s="238" t="s">
        <v>1121</v>
      </c>
      <c r="C145" s="241">
        <v>1</v>
      </c>
      <c r="D145" s="239"/>
      <c r="E145" s="240"/>
      <c r="F145" s="268">
        <v>2250000</v>
      </c>
      <c r="G145" s="124"/>
    </row>
    <row r="146" spans="1:7" ht="37.5">
      <c r="A146" s="290">
        <v>4</v>
      </c>
      <c r="B146" s="232" t="s">
        <v>1122</v>
      </c>
      <c r="C146" s="241"/>
      <c r="D146" s="239"/>
      <c r="E146" s="240"/>
      <c r="F146" s="268"/>
      <c r="G146" s="124"/>
    </row>
    <row r="147" spans="1:7" ht="18.75">
      <c r="A147" s="251" t="s">
        <v>683</v>
      </c>
      <c r="B147" s="238" t="s">
        <v>1123</v>
      </c>
      <c r="C147" s="241">
        <v>1</v>
      </c>
      <c r="D147" s="239"/>
      <c r="E147" s="240"/>
      <c r="F147" s="268">
        <v>3400000</v>
      </c>
      <c r="G147" s="124"/>
    </row>
    <row r="148" spans="1:7" ht="18.75">
      <c r="A148" s="251" t="s">
        <v>684</v>
      </c>
      <c r="B148" s="238" t="s">
        <v>1124</v>
      </c>
      <c r="C148" s="241">
        <v>1</v>
      </c>
      <c r="D148" s="239"/>
      <c r="E148" s="240"/>
      <c r="F148" s="268">
        <v>3060000</v>
      </c>
      <c r="G148" s="124"/>
    </row>
    <row r="149" spans="1:7" ht="18.75">
      <c r="A149" s="251" t="s">
        <v>685</v>
      </c>
      <c r="B149" s="238" t="s">
        <v>1125</v>
      </c>
      <c r="C149" s="241">
        <v>1</v>
      </c>
      <c r="D149" s="239"/>
      <c r="E149" s="240"/>
      <c r="F149" s="268">
        <v>2750000</v>
      </c>
      <c r="G149" s="124"/>
    </row>
    <row r="150" spans="1:7" ht="18.75">
      <c r="A150" s="251" t="s">
        <v>686</v>
      </c>
      <c r="B150" s="238" t="s">
        <v>1126</v>
      </c>
      <c r="C150" s="241">
        <v>1</v>
      </c>
      <c r="D150" s="239"/>
      <c r="E150" s="240"/>
      <c r="F150" s="268">
        <v>2480000</v>
      </c>
      <c r="G150" s="124"/>
    </row>
    <row r="151" spans="1:7" ht="18.75">
      <c r="A151" s="251" t="s">
        <v>687</v>
      </c>
      <c r="B151" s="238" t="s">
        <v>1127</v>
      </c>
      <c r="C151" s="241">
        <v>1</v>
      </c>
      <c r="D151" s="239"/>
      <c r="E151" s="240"/>
      <c r="F151" s="268">
        <v>2230000</v>
      </c>
      <c r="G151" s="124"/>
    </row>
    <row r="152" spans="1:7" ht="18.75">
      <c r="A152" s="251" t="s">
        <v>688</v>
      </c>
      <c r="B152" s="238" t="s">
        <v>1128</v>
      </c>
      <c r="C152" s="241">
        <v>1</v>
      </c>
      <c r="D152" s="239"/>
      <c r="E152" s="240"/>
      <c r="F152" s="268">
        <v>2010000</v>
      </c>
      <c r="G152" s="124"/>
    </row>
    <row r="153" spans="1:7" ht="18.75">
      <c r="A153" s="251" t="s">
        <v>689</v>
      </c>
      <c r="B153" s="238" t="s">
        <v>1120</v>
      </c>
      <c r="C153" s="241">
        <v>1</v>
      </c>
      <c r="D153" s="239"/>
      <c r="E153" s="240"/>
      <c r="F153" s="268">
        <v>1810000</v>
      </c>
      <c r="G153" s="124"/>
    </row>
    <row r="154" spans="1:7" ht="18.75">
      <c r="A154" s="290">
        <v>5</v>
      </c>
      <c r="B154" s="232" t="s">
        <v>1129</v>
      </c>
      <c r="C154" s="241"/>
      <c r="D154" s="239"/>
      <c r="E154" s="240"/>
      <c r="F154" s="268"/>
      <c r="G154" s="124"/>
    </row>
    <row r="155" spans="1:7" ht="18.75">
      <c r="A155" s="289" t="s">
        <v>1039</v>
      </c>
      <c r="B155" s="238" t="s">
        <v>1130</v>
      </c>
      <c r="C155" s="241">
        <v>1</v>
      </c>
      <c r="D155" s="239"/>
      <c r="E155" s="240"/>
      <c r="F155" s="268">
        <v>3500000</v>
      </c>
      <c r="G155" s="124"/>
    </row>
    <row r="156" spans="1:7" ht="37.5">
      <c r="A156" s="289" t="s">
        <v>1040</v>
      </c>
      <c r="B156" s="247" t="s">
        <v>1131</v>
      </c>
      <c r="C156" s="241">
        <v>2</v>
      </c>
      <c r="D156" s="239"/>
      <c r="E156" s="240"/>
      <c r="F156" s="268">
        <v>1560000</v>
      </c>
      <c r="G156" s="124"/>
    </row>
    <row r="157" spans="1:7" ht="56.25">
      <c r="A157" s="289" t="s">
        <v>1132</v>
      </c>
      <c r="B157" s="247" t="s">
        <v>1133</v>
      </c>
      <c r="C157" s="241">
        <v>3</v>
      </c>
      <c r="D157" s="239"/>
      <c r="E157" s="240"/>
      <c r="F157" s="268">
        <v>1230000</v>
      </c>
      <c r="G157" s="124"/>
    </row>
    <row r="158" spans="1:7" ht="37.5">
      <c r="A158" s="289" t="s">
        <v>1134</v>
      </c>
      <c r="B158" s="238" t="s">
        <v>1135</v>
      </c>
      <c r="C158" s="241">
        <v>4</v>
      </c>
      <c r="D158" s="239"/>
      <c r="E158" s="240"/>
      <c r="F158" s="268">
        <v>700000</v>
      </c>
      <c r="G158" s="124"/>
    </row>
    <row r="159" spans="1:7" ht="18.75">
      <c r="A159" s="289"/>
      <c r="B159" s="232" t="s">
        <v>1136</v>
      </c>
      <c r="C159" s="241"/>
      <c r="D159" s="239"/>
      <c r="E159" s="240"/>
      <c r="F159" s="268"/>
      <c r="G159" s="124"/>
    </row>
    <row r="160" spans="1:7" ht="56.25">
      <c r="A160" s="286">
        <v>6</v>
      </c>
      <c r="B160" s="238" t="s">
        <v>1137</v>
      </c>
      <c r="C160" s="241">
        <v>1</v>
      </c>
      <c r="D160" s="239"/>
      <c r="E160" s="240"/>
      <c r="F160" s="268">
        <v>600000</v>
      </c>
      <c r="G160" s="124"/>
    </row>
    <row r="161" spans="1:7" ht="37.5">
      <c r="A161" s="286">
        <v>7</v>
      </c>
      <c r="B161" s="238" t="s">
        <v>1138</v>
      </c>
      <c r="C161" s="241">
        <v>1</v>
      </c>
      <c r="D161" s="239"/>
      <c r="E161" s="240"/>
      <c r="F161" s="268">
        <v>500000</v>
      </c>
      <c r="G161" s="124"/>
    </row>
    <row r="162" spans="1:7" ht="37.5">
      <c r="A162" s="286">
        <v>8</v>
      </c>
      <c r="B162" s="238" t="s">
        <v>1711</v>
      </c>
      <c r="C162" s="241"/>
      <c r="D162" s="239"/>
      <c r="E162" s="240"/>
      <c r="F162" s="268"/>
      <c r="G162" s="124"/>
    </row>
    <row r="163" spans="1:7" ht="18.75">
      <c r="A163" s="289" t="s">
        <v>774</v>
      </c>
      <c r="B163" s="238" t="s">
        <v>1712</v>
      </c>
      <c r="C163" s="241">
        <v>2</v>
      </c>
      <c r="D163" s="239"/>
      <c r="E163" s="240"/>
      <c r="F163" s="268">
        <v>500000</v>
      </c>
      <c r="G163" s="124"/>
    </row>
    <row r="164" spans="1:7" ht="37.5">
      <c r="A164" s="289" t="s">
        <v>775</v>
      </c>
      <c r="B164" s="238" t="s">
        <v>1713</v>
      </c>
      <c r="C164" s="241">
        <v>1</v>
      </c>
      <c r="D164" s="239"/>
      <c r="E164" s="240"/>
      <c r="F164" s="268">
        <v>530000</v>
      </c>
      <c r="G164" s="124"/>
    </row>
    <row r="165" spans="1:7" ht="18.75">
      <c r="A165" s="286">
        <v>9</v>
      </c>
      <c r="B165" s="238" t="s">
        <v>1714</v>
      </c>
      <c r="C165" s="241"/>
      <c r="D165" s="239"/>
      <c r="E165" s="240"/>
      <c r="F165" s="268"/>
      <c r="G165" s="124"/>
    </row>
    <row r="166" spans="1:7" ht="18.75">
      <c r="A166" s="291" t="s">
        <v>785</v>
      </c>
      <c r="B166" s="248" t="s">
        <v>1139</v>
      </c>
      <c r="C166" s="241">
        <v>1</v>
      </c>
      <c r="D166" s="239"/>
      <c r="E166" s="240"/>
      <c r="F166" s="268">
        <v>500000</v>
      </c>
      <c r="G166" s="124"/>
    </row>
    <row r="167" spans="1:7" ht="18.75">
      <c r="A167" s="289" t="s">
        <v>786</v>
      </c>
      <c r="B167" s="248" t="s">
        <v>1140</v>
      </c>
      <c r="C167" s="241">
        <v>1</v>
      </c>
      <c r="D167" s="239"/>
      <c r="E167" s="240"/>
      <c r="F167" s="268">
        <v>500000</v>
      </c>
      <c r="G167" s="124"/>
    </row>
    <row r="168" spans="1:7" ht="37.5">
      <c r="A168" s="286">
        <v>10</v>
      </c>
      <c r="B168" s="242" t="s">
        <v>1141</v>
      </c>
      <c r="C168" s="241">
        <v>1</v>
      </c>
      <c r="D168" s="239"/>
      <c r="E168" s="240"/>
      <c r="F168" s="268">
        <v>520000</v>
      </c>
      <c r="G168" s="124"/>
    </row>
    <row r="169" spans="1:7" ht="37.5">
      <c r="A169" s="286">
        <v>11</v>
      </c>
      <c r="B169" s="242" t="s">
        <v>1142</v>
      </c>
      <c r="C169" s="241">
        <v>1</v>
      </c>
      <c r="D169" s="239"/>
      <c r="E169" s="240"/>
      <c r="F169" s="268">
        <v>500000</v>
      </c>
      <c r="G169" s="124"/>
    </row>
    <row r="170" spans="1:7" ht="75">
      <c r="A170" s="286">
        <v>12</v>
      </c>
      <c r="B170" s="242" t="s">
        <v>1143</v>
      </c>
      <c r="C170" s="241">
        <v>1</v>
      </c>
      <c r="D170" s="239"/>
      <c r="E170" s="240"/>
      <c r="F170" s="268">
        <v>500000</v>
      </c>
      <c r="G170" s="124"/>
    </row>
    <row r="171" spans="1:7" ht="56.25">
      <c r="A171" s="286">
        <v>13</v>
      </c>
      <c r="B171" s="242" t="s">
        <v>1144</v>
      </c>
      <c r="C171" s="241">
        <v>1</v>
      </c>
      <c r="D171" s="239"/>
      <c r="E171" s="240"/>
      <c r="F171" s="268">
        <v>500000</v>
      </c>
      <c r="G171" s="124"/>
    </row>
    <row r="172" spans="1:7" ht="56.25">
      <c r="A172" s="286">
        <v>14</v>
      </c>
      <c r="B172" s="242" t="s">
        <v>1145</v>
      </c>
      <c r="C172" s="241">
        <v>1</v>
      </c>
      <c r="D172" s="239"/>
      <c r="E172" s="240"/>
      <c r="F172" s="268">
        <v>500000</v>
      </c>
      <c r="G172" s="124"/>
    </row>
    <row r="173" spans="1:7" ht="56.25">
      <c r="A173" s="286">
        <v>15</v>
      </c>
      <c r="B173" s="242" t="s">
        <v>1146</v>
      </c>
      <c r="C173" s="241">
        <v>1</v>
      </c>
      <c r="D173" s="239"/>
      <c r="E173" s="240"/>
      <c r="F173" s="268">
        <v>480000</v>
      </c>
      <c r="G173" s="124"/>
    </row>
    <row r="174" spans="1:7" ht="56.25">
      <c r="A174" s="286">
        <v>16</v>
      </c>
      <c r="B174" s="242" t="s">
        <v>1147</v>
      </c>
      <c r="C174" s="241">
        <v>1</v>
      </c>
      <c r="D174" s="239"/>
      <c r="E174" s="240"/>
      <c r="F174" s="268">
        <v>480000</v>
      </c>
      <c r="G174" s="124"/>
    </row>
    <row r="175" spans="1:7" ht="56.25">
      <c r="A175" s="286">
        <v>17</v>
      </c>
      <c r="B175" s="242" t="s">
        <v>1148</v>
      </c>
      <c r="C175" s="241">
        <v>1</v>
      </c>
      <c r="D175" s="239"/>
      <c r="E175" s="240"/>
      <c r="F175" s="268">
        <v>480000</v>
      </c>
      <c r="G175" s="124"/>
    </row>
    <row r="176" spans="1:7" ht="56.25">
      <c r="A176" s="286">
        <v>18</v>
      </c>
      <c r="B176" s="242" t="s">
        <v>1149</v>
      </c>
      <c r="C176" s="241">
        <v>1</v>
      </c>
      <c r="D176" s="239"/>
      <c r="E176" s="240"/>
      <c r="F176" s="268">
        <v>480000</v>
      </c>
      <c r="G176" s="124"/>
    </row>
    <row r="177" spans="1:7" ht="56.25">
      <c r="A177" s="286">
        <v>19</v>
      </c>
      <c r="B177" s="242" t="s">
        <v>1150</v>
      </c>
      <c r="C177" s="241">
        <v>1</v>
      </c>
      <c r="D177" s="239"/>
      <c r="E177" s="240"/>
      <c r="F177" s="268">
        <v>480000</v>
      </c>
      <c r="G177" s="124"/>
    </row>
    <row r="178" spans="1:7" ht="56.25">
      <c r="A178" s="286">
        <v>20</v>
      </c>
      <c r="B178" s="249" t="s">
        <v>1151</v>
      </c>
      <c r="C178" s="241">
        <v>1</v>
      </c>
      <c r="D178" s="239"/>
      <c r="E178" s="240"/>
      <c r="F178" s="268">
        <v>480000</v>
      </c>
      <c r="G178" s="124"/>
    </row>
    <row r="179" spans="1:7" ht="56.25">
      <c r="A179" s="286">
        <v>21</v>
      </c>
      <c r="B179" s="249" t="s">
        <v>1152</v>
      </c>
      <c r="C179" s="241">
        <v>1</v>
      </c>
      <c r="D179" s="239"/>
      <c r="E179" s="240"/>
      <c r="F179" s="268">
        <v>470000</v>
      </c>
      <c r="G179" s="124"/>
    </row>
    <row r="180" spans="1:7" ht="56.25">
      <c r="A180" s="286">
        <v>22</v>
      </c>
      <c r="B180" s="248" t="s">
        <v>1153</v>
      </c>
      <c r="C180" s="241">
        <v>1</v>
      </c>
      <c r="D180" s="239"/>
      <c r="E180" s="240"/>
      <c r="F180" s="268">
        <v>480000</v>
      </c>
      <c r="G180" s="124"/>
    </row>
    <row r="181" spans="1:7" ht="56.25">
      <c r="A181" s="286">
        <v>23</v>
      </c>
      <c r="B181" s="248" t="s">
        <v>1154</v>
      </c>
      <c r="C181" s="241">
        <v>1</v>
      </c>
      <c r="D181" s="239"/>
      <c r="E181" s="240"/>
      <c r="F181" s="268">
        <v>480000</v>
      </c>
      <c r="G181" s="124"/>
    </row>
    <row r="182" spans="1:7" ht="75">
      <c r="A182" s="286">
        <v>24</v>
      </c>
      <c r="B182" s="249" t="s">
        <v>1155</v>
      </c>
      <c r="C182" s="241">
        <v>1</v>
      </c>
      <c r="D182" s="239"/>
      <c r="E182" s="240"/>
      <c r="F182" s="268">
        <v>480000</v>
      </c>
      <c r="G182" s="124"/>
    </row>
    <row r="183" spans="1:7" ht="37.5">
      <c r="A183" s="286">
        <v>25</v>
      </c>
      <c r="B183" s="249" t="s">
        <v>1156</v>
      </c>
      <c r="C183" s="241">
        <v>1</v>
      </c>
      <c r="D183" s="239"/>
      <c r="E183" s="240"/>
      <c r="F183" s="268">
        <v>480000</v>
      </c>
      <c r="G183" s="124"/>
    </row>
    <row r="184" spans="1:7" ht="56.25">
      <c r="A184" s="286">
        <v>26</v>
      </c>
      <c r="B184" s="238" t="s">
        <v>1157</v>
      </c>
      <c r="C184" s="241">
        <v>1</v>
      </c>
      <c r="D184" s="239"/>
      <c r="E184" s="240"/>
      <c r="F184" s="268">
        <v>480000</v>
      </c>
      <c r="G184" s="124"/>
    </row>
    <row r="185" spans="1:7" ht="56.25">
      <c r="A185" s="286">
        <v>27</v>
      </c>
      <c r="B185" s="238" t="s">
        <v>1158</v>
      </c>
      <c r="C185" s="241">
        <v>1</v>
      </c>
      <c r="D185" s="239"/>
      <c r="E185" s="240"/>
      <c r="F185" s="268">
        <v>480000</v>
      </c>
      <c r="G185" s="124"/>
    </row>
    <row r="186" spans="1:7" ht="37.5">
      <c r="A186" s="286">
        <v>28</v>
      </c>
      <c r="B186" s="238" t="s">
        <v>1159</v>
      </c>
      <c r="C186" s="241">
        <v>1</v>
      </c>
      <c r="D186" s="239"/>
      <c r="E186" s="240"/>
      <c r="F186" s="268">
        <v>470000</v>
      </c>
      <c r="G186" s="124"/>
    </row>
    <row r="187" spans="1:7" ht="56.25">
      <c r="A187" s="283">
        <v>29</v>
      </c>
      <c r="B187" s="250" t="s">
        <v>1160</v>
      </c>
      <c r="C187" s="241">
        <v>1</v>
      </c>
      <c r="D187" s="239"/>
      <c r="E187" s="240"/>
      <c r="F187" s="268">
        <v>480000</v>
      </c>
      <c r="G187" s="124"/>
    </row>
    <row r="188" spans="1:7" ht="37.5">
      <c r="A188" s="286">
        <v>30</v>
      </c>
      <c r="B188" s="238" t="s">
        <v>1161</v>
      </c>
      <c r="C188" s="241">
        <v>1</v>
      </c>
      <c r="D188" s="239"/>
      <c r="E188" s="240"/>
      <c r="F188" s="268">
        <v>480000</v>
      </c>
      <c r="G188" s="124"/>
    </row>
    <row r="189" spans="1:7" ht="56.25">
      <c r="A189" s="286">
        <v>31</v>
      </c>
      <c r="B189" s="238" t="s">
        <v>1162</v>
      </c>
      <c r="C189" s="241">
        <v>1</v>
      </c>
      <c r="D189" s="239"/>
      <c r="E189" s="240"/>
      <c r="F189" s="268">
        <v>480000</v>
      </c>
      <c r="G189" s="124"/>
    </row>
    <row r="190" spans="1:7" ht="37.5">
      <c r="A190" s="286">
        <v>32</v>
      </c>
      <c r="B190" s="238" t="s">
        <v>1163</v>
      </c>
      <c r="C190" s="241">
        <v>1</v>
      </c>
      <c r="D190" s="239"/>
      <c r="E190" s="240"/>
      <c r="F190" s="268">
        <v>450000</v>
      </c>
      <c r="G190" s="124"/>
    </row>
    <row r="191" spans="1:7" ht="56.25">
      <c r="A191" s="286">
        <v>33</v>
      </c>
      <c r="B191" s="238" t="s">
        <v>1164</v>
      </c>
      <c r="C191" s="241">
        <v>1</v>
      </c>
      <c r="D191" s="239"/>
      <c r="E191" s="240"/>
      <c r="F191" s="268">
        <v>450000</v>
      </c>
      <c r="G191" s="124"/>
    </row>
    <row r="192" spans="1:7" ht="37.5">
      <c r="A192" s="286">
        <v>34</v>
      </c>
      <c r="B192" s="238" t="s">
        <v>1165</v>
      </c>
      <c r="C192" s="241">
        <v>1</v>
      </c>
      <c r="D192" s="239"/>
      <c r="E192" s="240"/>
      <c r="F192" s="268">
        <v>390000</v>
      </c>
      <c r="G192" s="124"/>
    </row>
    <row r="193" spans="1:7" ht="18.75">
      <c r="A193" s="286">
        <v>35</v>
      </c>
      <c r="B193" s="238" t="s">
        <v>1166</v>
      </c>
      <c r="C193" s="241">
        <v>1</v>
      </c>
      <c r="D193" s="239"/>
      <c r="E193" s="240"/>
      <c r="F193" s="268">
        <v>310000</v>
      </c>
      <c r="G193" s="124"/>
    </row>
    <row r="194" spans="1:7" ht="18.75">
      <c r="A194" s="283" t="s">
        <v>209</v>
      </c>
      <c r="B194" s="232" t="s">
        <v>1167</v>
      </c>
      <c r="C194" s="241"/>
      <c r="D194" s="239"/>
      <c r="E194" s="240"/>
      <c r="F194" s="268"/>
      <c r="G194" s="124"/>
    </row>
    <row r="195" spans="1:7" ht="18.75">
      <c r="A195" s="286">
        <v>1</v>
      </c>
      <c r="B195" s="232" t="s">
        <v>994</v>
      </c>
      <c r="C195" s="241"/>
      <c r="D195" s="239"/>
      <c r="E195" s="240"/>
      <c r="F195" s="268"/>
      <c r="G195" s="124"/>
    </row>
    <row r="196" spans="1:7" ht="37.5">
      <c r="A196" s="289" t="s">
        <v>586</v>
      </c>
      <c r="B196" s="238" t="s">
        <v>1168</v>
      </c>
      <c r="C196" s="241">
        <v>5</v>
      </c>
      <c r="D196" s="239"/>
      <c r="E196" s="240"/>
      <c r="F196" s="268">
        <v>1020000</v>
      </c>
      <c r="G196" s="124"/>
    </row>
    <row r="197" spans="1:7" ht="37.5">
      <c r="A197" s="292" t="s">
        <v>591</v>
      </c>
      <c r="B197" s="238" t="s">
        <v>1169</v>
      </c>
      <c r="C197" s="241">
        <v>4</v>
      </c>
      <c r="D197" s="239"/>
      <c r="E197" s="240"/>
      <c r="F197" s="268">
        <v>3800000</v>
      </c>
      <c r="G197" s="124"/>
    </row>
    <row r="198" spans="1:7" ht="37.5">
      <c r="A198" s="293" t="s">
        <v>737</v>
      </c>
      <c r="B198" s="251" t="s">
        <v>1170</v>
      </c>
      <c r="C198" s="241">
        <v>3</v>
      </c>
      <c r="D198" s="239"/>
      <c r="E198" s="240"/>
      <c r="F198" s="268">
        <v>6000000</v>
      </c>
      <c r="G198" s="124"/>
    </row>
    <row r="199" spans="1:7" ht="56.25">
      <c r="A199" s="293" t="s">
        <v>773</v>
      </c>
      <c r="B199" s="251" t="s">
        <v>1171</v>
      </c>
      <c r="C199" s="241">
        <v>2</v>
      </c>
      <c r="D199" s="239"/>
      <c r="E199" s="240"/>
      <c r="F199" s="268">
        <v>7200000</v>
      </c>
      <c r="G199" s="124"/>
    </row>
    <row r="200" spans="1:7" ht="37.5">
      <c r="A200" s="293" t="s">
        <v>1114</v>
      </c>
      <c r="B200" s="251" t="s">
        <v>1172</v>
      </c>
      <c r="C200" s="241">
        <v>1</v>
      </c>
      <c r="D200" s="239"/>
      <c r="E200" s="240"/>
      <c r="F200" s="268">
        <v>9000000</v>
      </c>
      <c r="G200" s="124"/>
    </row>
    <row r="201" spans="1:7" ht="18.75">
      <c r="A201" s="294">
        <v>2</v>
      </c>
      <c r="B201" s="252" t="s">
        <v>1173</v>
      </c>
      <c r="C201" s="241"/>
      <c r="D201" s="239"/>
      <c r="E201" s="240"/>
      <c r="F201" s="268"/>
      <c r="G201" s="124"/>
    </row>
    <row r="202" spans="1:7" ht="18.75">
      <c r="A202" s="293" t="s">
        <v>678</v>
      </c>
      <c r="B202" s="251" t="s">
        <v>1174</v>
      </c>
      <c r="C202" s="241">
        <v>1</v>
      </c>
      <c r="D202" s="239"/>
      <c r="E202" s="240"/>
      <c r="F202" s="268">
        <v>2500000</v>
      </c>
      <c r="G202" s="124"/>
    </row>
    <row r="203" spans="1:7" ht="18.75">
      <c r="A203" s="293" t="s">
        <v>679</v>
      </c>
      <c r="B203" s="251" t="s">
        <v>1175</v>
      </c>
      <c r="C203" s="241">
        <v>2</v>
      </c>
      <c r="D203" s="239"/>
      <c r="E203" s="240"/>
      <c r="F203" s="268">
        <v>1970000</v>
      </c>
      <c r="G203" s="124"/>
    </row>
    <row r="204" spans="1:7" ht="37.5">
      <c r="A204" s="295" t="s">
        <v>680</v>
      </c>
      <c r="B204" s="253" t="s">
        <v>1176</v>
      </c>
      <c r="C204" s="241">
        <v>3</v>
      </c>
      <c r="D204" s="239"/>
      <c r="E204" s="240"/>
      <c r="F204" s="268">
        <v>630000</v>
      </c>
      <c r="G204" s="124"/>
    </row>
    <row r="205" spans="1:7" ht="18.75">
      <c r="A205" s="294">
        <v>3</v>
      </c>
      <c r="B205" s="232" t="s">
        <v>1177</v>
      </c>
      <c r="C205" s="241"/>
      <c r="D205" s="239"/>
      <c r="E205" s="240"/>
      <c r="F205" s="268"/>
      <c r="G205" s="124"/>
    </row>
    <row r="206" spans="1:7" ht="18.75">
      <c r="A206" s="293" t="s">
        <v>605</v>
      </c>
      <c r="B206" s="254" t="s">
        <v>1178</v>
      </c>
      <c r="C206" s="241">
        <v>1</v>
      </c>
      <c r="D206" s="239"/>
      <c r="E206" s="240"/>
      <c r="F206" s="268">
        <v>2600000</v>
      </c>
      <c r="G206" s="124"/>
    </row>
    <row r="207" spans="1:7" ht="18.75">
      <c r="A207" s="295" t="s">
        <v>606</v>
      </c>
      <c r="B207" s="254" t="s">
        <v>1179</v>
      </c>
      <c r="C207" s="241">
        <v>2</v>
      </c>
      <c r="D207" s="239"/>
      <c r="E207" s="240"/>
      <c r="F207" s="268">
        <v>910000</v>
      </c>
      <c r="G207" s="124"/>
    </row>
    <row r="208" spans="1:7" ht="37.5">
      <c r="A208" s="296">
        <v>4</v>
      </c>
      <c r="B208" s="255" t="s">
        <v>1180</v>
      </c>
      <c r="C208" s="241">
        <v>1</v>
      </c>
      <c r="D208" s="239"/>
      <c r="E208" s="240"/>
      <c r="F208" s="268">
        <v>2700000</v>
      </c>
      <c r="G208" s="124"/>
    </row>
    <row r="209" spans="1:7" ht="18.75">
      <c r="A209" s="286"/>
      <c r="B209" s="256" t="s">
        <v>1181</v>
      </c>
      <c r="C209" s="241"/>
      <c r="D209" s="239"/>
      <c r="E209" s="240"/>
      <c r="F209" s="268"/>
      <c r="G209" s="124"/>
    </row>
    <row r="210" spans="1:7" ht="37.5">
      <c r="A210" s="294">
        <v>5</v>
      </c>
      <c r="B210" s="250" t="s">
        <v>1182</v>
      </c>
      <c r="C210" s="241">
        <v>1</v>
      </c>
      <c r="D210" s="239"/>
      <c r="E210" s="240"/>
      <c r="F210" s="268">
        <v>1950000</v>
      </c>
      <c r="G210" s="124"/>
    </row>
    <row r="211" spans="1:7" ht="37.5">
      <c r="A211" s="294">
        <v>6</v>
      </c>
      <c r="B211" s="251" t="s">
        <v>1183</v>
      </c>
      <c r="C211" s="241">
        <v>1</v>
      </c>
      <c r="D211" s="239"/>
      <c r="E211" s="240"/>
      <c r="F211" s="268">
        <v>1370000</v>
      </c>
      <c r="G211" s="124"/>
    </row>
    <row r="212" spans="1:7" ht="37.5">
      <c r="A212" s="294">
        <v>7</v>
      </c>
      <c r="B212" s="251" t="s">
        <v>1184</v>
      </c>
      <c r="C212" s="241">
        <v>1</v>
      </c>
      <c r="D212" s="239"/>
      <c r="E212" s="240"/>
      <c r="F212" s="268">
        <v>1300000</v>
      </c>
      <c r="G212" s="124"/>
    </row>
    <row r="213" spans="1:7" ht="18.75">
      <c r="A213" s="286">
        <v>8</v>
      </c>
      <c r="B213" s="238" t="s">
        <v>1185</v>
      </c>
      <c r="C213" s="241">
        <v>1</v>
      </c>
      <c r="D213" s="239"/>
      <c r="E213" s="240"/>
      <c r="F213" s="268">
        <v>800000</v>
      </c>
      <c r="G213" s="124"/>
    </row>
    <row r="214" spans="1:7" ht="37.5">
      <c r="A214" s="294">
        <v>9</v>
      </c>
      <c r="B214" s="251" t="s">
        <v>1186</v>
      </c>
      <c r="C214" s="241">
        <v>1</v>
      </c>
      <c r="D214" s="239"/>
      <c r="E214" s="240"/>
      <c r="F214" s="268">
        <v>910000</v>
      </c>
      <c r="G214" s="124"/>
    </row>
    <row r="215" spans="1:7" ht="37.5">
      <c r="A215" s="294">
        <v>10</v>
      </c>
      <c r="B215" s="257" t="s">
        <v>1187</v>
      </c>
      <c r="C215" s="241">
        <v>1</v>
      </c>
      <c r="D215" s="239"/>
      <c r="E215" s="240"/>
      <c r="F215" s="268">
        <v>910000</v>
      </c>
      <c r="G215" s="124"/>
    </row>
    <row r="216" spans="1:7" ht="37.5">
      <c r="A216" s="294">
        <v>11</v>
      </c>
      <c r="B216" s="251" t="s">
        <v>1188</v>
      </c>
      <c r="C216" s="241">
        <v>1</v>
      </c>
      <c r="D216" s="239"/>
      <c r="E216" s="240"/>
      <c r="F216" s="268">
        <v>910000</v>
      </c>
      <c r="G216" s="124"/>
    </row>
    <row r="217" spans="1:7" ht="37.5">
      <c r="A217" s="294">
        <v>12</v>
      </c>
      <c r="B217" s="251" t="s">
        <v>1189</v>
      </c>
      <c r="C217" s="241">
        <v>1</v>
      </c>
      <c r="D217" s="239"/>
      <c r="E217" s="240"/>
      <c r="F217" s="268">
        <v>860000</v>
      </c>
      <c r="G217" s="124"/>
    </row>
    <row r="218" spans="1:7" ht="37.5">
      <c r="A218" s="294">
        <v>13</v>
      </c>
      <c r="B218" s="251" t="s">
        <v>1190</v>
      </c>
      <c r="C218" s="241">
        <v>1</v>
      </c>
      <c r="D218" s="239"/>
      <c r="E218" s="240"/>
      <c r="F218" s="268">
        <v>820000</v>
      </c>
      <c r="G218" s="124"/>
    </row>
    <row r="219" spans="1:7" ht="37.5">
      <c r="A219" s="294">
        <v>14</v>
      </c>
      <c r="B219" s="251" t="s">
        <v>1191</v>
      </c>
      <c r="C219" s="241">
        <v>1</v>
      </c>
      <c r="D219" s="239"/>
      <c r="E219" s="240"/>
      <c r="F219" s="268">
        <v>820000</v>
      </c>
      <c r="G219" s="124"/>
    </row>
    <row r="220" spans="1:7" ht="37.5">
      <c r="A220" s="294">
        <v>15</v>
      </c>
      <c r="B220" s="251" t="s">
        <v>1192</v>
      </c>
      <c r="C220" s="241">
        <v>1</v>
      </c>
      <c r="D220" s="239"/>
      <c r="E220" s="240"/>
      <c r="F220" s="268">
        <v>820000</v>
      </c>
      <c r="G220" s="124"/>
    </row>
    <row r="221" spans="1:7" ht="37.5">
      <c r="A221" s="294">
        <v>16</v>
      </c>
      <c r="B221" s="257" t="s">
        <v>1193</v>
      </c>
      <c r="C221" s="241">
        <v>1</v>
      </c>
      <c r="D221" s="239"/>
      <c r="E221" s="240"/>
      <c r="F221" s="268">
        <v>820000</v>
      </c>
      <c r="G221" s="124"/>
    </row>
    <row r="222" spans="1:7" ht="37.5">
      <c r="A222" s="294">
        <v>17</v>
      </c>
      <c r="B222" s="257" t="s">
        <v>1194</v>
      </c>
      <c r="C222" s="241">
        <v>1</v>
      </c>
      <c r="D222" s="239"/>
      <c r="E222" s="240"/>
      <c r="F222" s="268">
        <v>820000</v>
      </c>
      <c r="G222" s="124"/>
    </row>
    <row r="223" spans="1:7" ht="37.5">
      <c r="A223" s="294">
        <v>18</v>
      </c>
      <c r="B223" s="257" t="s">
        <v>1195</v>
      </c>
      <c r="C223" s="241">
        <v>1</v>
      </c>
      <c r="D223" s="239"/>
      <c r="E223" s="240"/>
      <c r="F223" s="268">
        <v>820000</v>
      </c>
      <c r="G223" s="124"/>
    </row>
    <row r="224" spans="1:7" ht="37.5">
      <c r="A224" s="294">
        <v>19</v>
      </c>
      <c r="B224" s="257" t="s">
        <v>1196</v>
      </c>
      <c r="C224" s="241">
        <v>1</v>
      </c>
      <c r="D224" s="239"/>
      <c r="E224" s="240"/>
      <c r="F224" s="268">
        <v>700000</v>
      </c>
      <c r="G224" s="124"/>
    </row>
    <row r="225" spans="1:7" ht="37.5">
      <c r="A225" s="294">
        <v>20</v>
      </c>
      <c r="B225" s="251" t="s">
        <v>1197</v>
      </c>
      <c r="C225" s="241">
        <v>1</v>
      </c>
      <c r="D225" s="239"/>
      <c r="E225" s="240"/>
      <c r="F225" s="268">
        <v>700000</v>
      </c>
      <c r="G225" s="124"/>
    </row>
    <row r="226" spans="1:7" ht="37.5">
      <c r="A226" s="294">
        <v>21</v>
      </c>
      <c r="B226" s="257" t="s">
        <v>1198</v>
      </c>
      <c r="C226" s="241">
        <v>1</v>
      </c>
      <c r="D226" s="239"/>
      <c r="E226" s="240"/>
      <c r="F226" s="268">
        <v>910000</v>
      </c>
      <c r="G226" s="124"/>
    </row>
    <row r="227" spans="1:7" ht="37.5">
      <c r="A227" s="294">
        <v>22</v>
      </c>
      <c r="B227" s="257" t="s">
        <v>1199</v>
      </c>
      <c r="C227" s="241">
        <v>1</v>
      </c>
      <c r="D227" s="239"/>
      <c r="E227" s="240"/>
      <c r="F227" s="268">
        <v>1000000</v>
      </c>
      <c r="G227" s="124"/>
    </row>
    <row r="228" spans="1:7" ht="37.5">
      <c r="A228" s="294">
        <v>23</v>
      </c>
      <c r="B228" s="257" t="s">
        <v>1200</v>
      </c>
      <c r="C228" s="241">
        <v>1</v>
      </c>
      <c r="D228" s="239"/>
      <c r="E228" s="240"/>
      <c r="F228" s="268">
        <v>800000</v>
      </c>
      <c r="G228" s="124"/>
    </row>
    <row r="229" spans="1:7" ht="37.5">
      <c r="A229" s="294">
        <v>24</v>
      </c>
      <c r="B229" s="257" t="s">
        <v>1201</v>
      </c>
      <c r="C229" s="241">
        <v>1</v>
      </c>
      <c r="D229" s="239"/>
      <c r="E229" s="240"/>
      <c r="F229" s="268">
        <v>820000</v>
      </c>
      <c r="G229" s="124"/>
    </row>
    <row r="230" spans="1:7" ht="37.5">
      <c r="A230" s="294">
        <v>25</v>
      </c>
      <c r="B230" s="257" t="s">
        <v>1202</v>
      </c>
      <c r="C230" s="241">
        <v>1</v>
      </c>
      <c r="D230" s="239"/>
      <c r="E230" s="240"/>
      <c r="F230" s="268">
        <v>700000</v>
      </c>
      <c r="G230" s="124"/>
    </row>
    <row r="231" spans="1:7" ht="37.5">
      <c r="A231" s="294">
        <v>26</v>
      </c>
      <c r="B231" s="257" t="s">
        <v>1203</v>
      </c>
      <c r="C231" s="241">
        <v>1</v>
      </c>
      <c r="D231" s="239"/>
      <c r="E231" s="240"/>
      <c r="F231" s="268">
        <v>700000</v>
      </c>
      <c r="G231" s="124"/>
    </row>
    <row r="232" spans="1:7" ht="37.5">
      <c r="A232" s="294">
        <v>27</v>
      </c>
      <c r="B232" s="257" t="s">
        <v>1204</v>
      </c>
      <c r="C232" s="241">
        <v>1</v>
      </c>
      <c r="D232" s="239"/>
      <c r="E232" s="240"/>
      <c r="F232" s="268">
        <v>700000</v>
      </c>
      <c r="G232" s="124"/>
    </row>
    <row r="233" spans="1:7" ht="56.25">
      <c r="A233" s="294">
        <v>28</v>
      </c>
      <c r="B233" s="257" t="s">
        <v>1205</v>
      </c>
      <c r="C233" s="241">
        <v>1</v>
      </c>
      <c r="D233" s="239"/>
      <c r="E233" s="240"/>
      <c r="F233" s="268">
        <v>700000</v>
      </c>
      <c r="G233" s="124"/>
    </row>
    <row r="234" spans="1:7" ht="37.5">
      <c r="A234" s="294">
        <v>29</v>
      </c>
      <c r="B234" s="257" t="s">
        <v>1206</v>
      </c>
      <c r="C234" s="241">
        <v>1</v>
      </c>
      <c r="D234" s="239"/>
      <c r="E234" s="240"/>
      <c r="F234" s="268">
        <v>700000</v>
      </c>
      <c r="G234" s="124"/>
    </row>
    <row r="235" spans="1:7" ht="37.5">
      <c r="A235" s="294">
        <v>30</v>
      </c>
      <c r="B235" s="257" t="s">
        <v>1207</v>
      </c>
      <c r="C235" s="241">
        <v>1</v>
      </c>
      <c r="D235" s="239"/>
      <c r="E235" s="240"/>
      <c r="F235" s="268">
        <v>700000</v>
      </c>
      <c r="G235" s="124"/>
    </row>
    <row r="236" spans="1:7" ht="37.5">
      <c r="A236" s="294">
        <v>31</v>
      </c>
      <c r="B236" s="257" t="s">
        <v>1208</v>
      </c>
      <c r="C236" s="241">
        <v>1</v>
      </c>
      <c r="D236" s="239"/>
      <c r="E236" s="240"/>
      <c r="F236" s="268">
        <v>700000</v>
      </c>
      <c r="G236" s="124"/>
    </row>
    <row r="237" spans="1:7" ht="37.5">
      <c r="A237" s="294">
        <v>32</v>
      </c>
      <c r="B237" s="257" t="s">
        <v>1209</v>
      </c>
      <c r="C237" s="241">
        <v>1</v>
      </c>
      <c r="D237" s="239"/>
      <c r="E237" s="240"/>
      <c r="F237" s="268">
        <v>700000</v>
      </c>
      <c r="G237" s="124"/>
    </row>
    <row r="238" spans="1:7" ht="37.5">
      <c r="A238" s="294">
        <v>33</v>
      </c>
      <c r="B238" s="257" t="s">
        <v>1210</v>
      </c>
      <c r="C238" s="241">
        <v>1</v>
      </c>
      <c r="D238" s="239"/>
      <c r="E238" s="240"/>
      <c r="F238" s="268">
        <v>700000</v>
      </c>
      <c r="G238" s="124"/>
    </row>
    <row r="239" spans="1:7" ht="37.5">
      <c r="A239" s="294">
        <v>34</v>
      </c>
      <c r="B239" s="257" t="s">
        <v>1211</v>
      </c>
      <c r="C239" s="241">
        <v>1</v>
      </c>
      <c r="D239" s="239"/>
      <c r="E239" s="240"/>
      <c r="F239" s="268">
        <v>700000</v>
      </c>
      <c r="G239" s="124"/>
    </row>
    <row r="240" spans="1:7" ht="37.5">
      <c r="A240" s="294">
        <v>35</v>
      </c>
      <c r="B240" s="257" t="s">
        <v>1212</v>
      </c>
      <c r="C240" s="241">
        <v>1</v>
      </c>
      <c r="D240" s="239"/>
      <c r="E240" s="240"/>
      <c r="F240" s="268">
        <v>700000</v>
      </c>
      <c r="G240" s="124"/>
    </row>
    <row r="241" spans="1:7" ht="37.5">
      <c r="A241" s="294">
        <v>36</v>
      </c>
      <c r="B241" s="257" t="s">
        <v>1213</v>
      </c>
      <c r="C241" s="241">
        <v>1</v>
      </c>
      <c r="D241" s="239"/>
      <c r="E241" s="240"/>
      <c r="F241" s="268">
        <v>700000</v>
      </c>
      <c r="G241" s="124"/>
    </row>
    <row r="242" spans="1:7" ht="37.5">
      <c r="A242" s="294">
        <v>37</v>
      </c>
      <c r="B242" s="257" t="s">
        <v>1214</v>
      </c>
      <c r="C242" s="241">
        <v>1</v>
      </c>
      <c r="D242" s="239"/>
      <c r="E242" s="240"/>
      <c r="F242" s="268">
        <v>700000</v>
      </c>
      <c r="G242" s="124"/>
    </row>
    <row r="243" spans="1:7" ht="56.25">
      <c r="A243" s="294">
        <v>38</v>
      </c>
      <c r="B243" s="257" t="s">
        <v>1215</v>
      </c>
      <c r="C243" s="241">
        <v>1</v>
      </c>
      <c r="D243" s="239"/>
      <c r="E243" s="240"/>
      <c r="F243" s="268">
        <v>700000</v>
      </c>
      <c r="G243" s="124"/>
    </row>
    <row r="244" spans="1:7" ht="37.5">
      <c r="A244" s="294">
        <v>39</v>
      </c>
      <c r="B244" s="238" t="s">
        <v>1165</v>
      </c>
      <c r="C244" s="241">
        <v>1</v>
      </c>
      <c r="D244" s="239"/>
      <c r="E244" s="240"/>
      <c r="F244" s="268">
        <v>450000</v>
      </c>
      <c r="G244" s="124"/>
    </row>
    <row r="245" spans="1:7" ht="37.5">
      <c r="A245" s="294">
        <v>40</v>
      </c>
      <c r="B245" s="238" t="s">
        <v>1715</v>
      </c>
      <c r="C245" s="241">
        <v>1</v>
      </c>
      <c r="D245" s="239"/>
      <c r="E245" s="240"/>
      <c r="F245" s="268">
        <v>370000</v>
      </c>
      <c r="G245" s="124"/>
    </row>
    <row r="246" spans="1:7" ht="18.75">
      <c r="A246" s="286">
        <v>41</v>
      </c>
      <c r="B246" s="232" t="s">
        <v>1216</v>
      </c>
      <c r="C246" s="241"/>
      <c r="D246" s="239"/>
      <c r="E246" s="240"/>
      <c r="F246" s="268"/>
      <c r="G246" s="124"/>
    </row>
    <row r="247" spans="1:7" ht="18.75">
      <c r="A247" s="289" t="s">
        <v>1217</v>
      </c>
      <c r="B247" s="250" t="s">
        <v>1218</v>
      </c>
      <c r="C247" s="241">
        <v>1</v>
      </c>
      <c r="D247" s="239"/>
      <c r="E247" s="240"/>
      <c r="F247" s="268">
        <v>1440000</v>
      </c>
      <c r="G247" s="124"/>
    </row>
    <row r="248" spans="1:7" ht="18.75">
      <c r="A248" s="289" t="s">
        <v>1219</v>
      </c>
      <c r="B248" s="250" t="s">
        <v>1220</v>
      </c>
      <c r="C248" s="241">
        <v>1</v>
      </c>
      <c r="D248" s="239"/>
      <c r="E248" s="240"/>
      <c r="F248" s="268">
        <v>1800000</v>
      </c>
      <c r="G248" s="124"/>
    </row>
    <row r="249" spans="1:7" ht="18.75">
      <c r="A249" s="289" t="s">
        <v>1221</v>
      </c>
      <c r="B249" s="250" t="s">
        <v>1222</v>
      </c>
      <c r="C249" s="241">
        <v>1</v>
      </c>
      <c r="D249" s="239"/>
      <c r="E249" s="240"/>
      <c r="F249" s="268">
        <v>2160000</v>
      </c>
      <c r="G249" s="124"/>
    </row>
    <row r="250" spans="1:7" ht="18.75">
      <c r="A250" s="289" t="s">
        <v>1223</v>
      </c>
      <c r="B250" s="250" t="s">
        <v>1224</v>
      </c>
      <c r="C250" s="241">
        <v>1</v>
      </c>
      <c r="D250" s="239"/>
      <c r="E250" s="240"/>
      <c r="F250" s="268">
        <v>2400000</v>
      </c>
      <c r="G250" s="124"/>
    </row>
    <row r="251" spans="1:7" ht="18.75">
      <c r="A251" s="286">
        <v>42</v>
      </c>
      <c r="B251" s="232" t="s">
        <v>1225</v>
      </c>
      <c r="C251" s="241"/>
      <c r="D251" s="239"/>
      <c r="E251" s="240"/>
      <c r="F251" s="268"/>
      <c r="G251" s="124"/>
    </row>
    <row r="252" spans="1:7" ht="18.75">
      <c r="A252" s="289" t="s">
        <v>1226</v>
      </c>
      <c r="B252" s="250" t="s">
        <v>1227</v>
      </c>
      <c r="C252" s="241">
        <v>1</v>
      </c>
      <c r="D252" s="239"/>
      <c r="E252" s="240"/>
      <c r="F252" s="268">
        <v>2700000</v>
      </c>
      <c r="G252" s="124"/>
    </row>
    <row r="253" spans="1:7" ht="18.75">
      <c r="A253" s="289" t="s">
        <v>1228</v>
      </c>
      <c r="B253" s="250" t="s">
        <v>1229</v>
      </c>
      <c r="C253" s="241">
        <v>1</v>
      </c>
      <c r="D253" s="239"/>
      <c r="E253" s="240"/>
      <c r="F253" s="268">
        <v>3120000</v>
      </c>
      <c r="G253" s="124"/>
    </row>
    <row r="254" spans="1:7" ht="18.75">
      <c r="A254" s="289" t="s">
        <v>1230</v>
      </c>
      <c r="B254" s="250" t="s">
        <v>1224</v>
      </c>
      <c r="C254" s="241">
        <v>1</v>
      </c>
      <c r="D254" s="239"/>
      <c r="E254" s="240"/>
      <c r="F254" s="268">
        <v>3480000</v>
      </c>
      <c r="G254" s="124"/>
    </row>
    <row r="255" spans="1:7" ht="18.75">
      <c r="A255" s="289" t="s">
        <v>1231</v>
      </c>
      <c r="B255" s="250" t="s">
        <v>1232</v>
      </c>
      <c r="C255" s="241">
        <v>1</v>
      </c>
      <c r="D255" s="239"/>
      <c r="E255" s="240"/>
      <c r="F255" s="268">
        <v>3720000</v>
      </c>
      <c r="G255" s="124"/>
    </row>
    <row r="256" spans="1:7" ht="18.75">
      <c r="A256" s="289" t="s">
        <v>1233</v>
      </c>
      <c r="B256" s="238" t="s">
        <v>1234</v>
      </c>
      <c r="C256" s="241">
        <v>1</v>
      </c>
      <c r="D256" s="239"/>
      <c r="E256" s="240"/>
      <c r="F256" s="268">
        <v>4800000</v>
      </c>
      <c r="G256" s="124"/>
    </row>
    <row r="257" spans="1:7" ht="75">
      <c r="A257" s="283">
        <v>43</v>
      </c>
      <c r="B257" s="232" t="s">
        <v>1235</v>
      </c>
      <c r="C257" s="241"/>
      <c r="D257" s="239"/>
      <c r="E257" s="240"/>
      <c r="F257" s="268"/>
      <c r="G257" s="124"/>
    </row>
    <row r="258" spans="1:7" ht="18.75">
      <c r="A258" s="289" t="s">
        <v>1236</v>
      </c>
      <c r="B258" s="250" t="s">
        <v>1227</v>
      </c>
      <c r="C258" s="241">
        <v>1</v>
      </c>
      <c r="D258" s="239"/>
      <c r="E258" s="240"/>
      <c r="F258" s="268">
        <v>2640000</v>
      </c>
      <c r="G258" s="124"/>
    </row>
    <row r="259" spans="1:7" ht="18.75">
      <c r="A259" s="289" t="s">
        <v>1237</v>
      </c>
      <c r="B259" s="250" t="s">
        <v>1238</v>
      </c>
      <c r="C259" s="241">
        <v>1</v>
      </c>
      <c r="D259" s="239"/>
      <c r="E259" s="240"/>
      <c r="F259" s="268">
        <v>3000000</v>
      </c>
      <c r="G259" s="124"/>
    </row>
    <row r="260" spans="1:7" ht="18.75">
      <c r="A260" s="289" t="s">
        <v>1239</v>
      </c>
      <c r="B260" s="250" t="s">
        <v>1224</v>
      </c>
      <c r="C260" s="241">
        <v>1</v>
      </c>
      <c r="D260" s="239"/>
      <c r="E260" s="240"/>
      <c r="F260" s="268">
        <v>3480000</v>
      </c>
      <c r="G260" s="124"/>
    </row>
    <row r="261" spans="1:7" ht="18.75">
      <c r="A261" s="289" t="s">
        <v>1240</v>
      </c>
      <c r="B261" s="250" t="s">
        <v>1241</v>
      </c>
      <c r="C261" s="241">
        <v>1</v>
      </c>
      <c r="D261" s="239"/>
      <c r="E261" s="240"/>
      <c r="F261" s="268">
        <v>3720000</v>
      </c>
      <c r="G261" s="124"/>
    </row>
    <row r="262" spans="1:7" ht="18.75">
      <c r="A262" s="289" t="s">
        <v>1242</v>
      </c>
      <c r="B262" s="250" t="s">
        <v>1243</v>
      </c>
      <c r="C262" s="241">
        <v>1</v>
      </c>
      <c r="D262" s="239"/>
      <c r="E262" s="240"/>
      <c r="F262" s="268">
        <v>4200000</v>
      </c>
      <c r="G262" s="124"/>
    </row>
    <row r="263" spans="1:7" ht="18.75">
      <c r="A263" s="289" t="s">
        <v>1244</v>
      </c>
      <c r="B263" s="238" t="s">
        <v>1234</v>
      </c>
      <c r="C263" s="241">
        <v>1</v>
      </c>
      <c r="D263" s="239"/>
      <c r="E263" s="240"/>
      <c r="F263" s="268">
        <v>4440000</v>
      </c>
      <c r="G263" s="124"/>
    </row>
    <row r="264" spans="1:7" ht="18.75">
      <c r="A264" s="283">
        <v>44</v>
      </c>
      <c r="B264" s="232" t="s">
        <v>1245</v>
      </c>
      <c r="C264" s="241"/>
      <c r="D264" s="239"/>
      <c r="E264" s="240"/>
      <c r="F264" s="268"/>
      <c r="G264" s="124"/>
    </row>
    <row r="265" spans="1:7" ht="18.75">
      <c r="A265" s="289" t="s">
        <v>630</v>
      </c>
      <c r="B265" s="250" t="s">
        <v>1246</v>
      </c>
      <c r="C265" s="241">
        <v>1</v>
      </c>
      <c r="D265" s="239"/>
      <c r="E265" s="240"/>
      <c r="F265" s="268">
        <v>1920000</v>
      </c>
      <c r="G265" s="124"/>
    </row>
    <row r="266" spans="1:7" ht="18.75">
      <c r="A266" s="289" t="s">
        <v>631</v>
      </c>
      <c r="B266" s="250" t="s">
        <v>1227</v>
      </c>
      <c r="C266" s="241">
        <v>1</v>
      </c>
      <c r="D266" s="239"/>
      <c r="E266" s="240"/>
      <c r="F266" s="268">
        <v>2160000</v>
      </c>
      <c r="G266" s="124"/>
    </row>
    <row r="267" spans="1:7" ht="18.75">
      <c r="A267" s="289" t="s">
        <v>1247</v>
      </c>
      <c r="B267" s="250" t="s">
        <v>1220</v>
      </c>
      <c r="C267" s="241">
        <v>1</v>
      </c>
      <c r="D267" s="239"/>
      <c r="E267" s="240"/>
      <c r="F267" s="268">
        <v>2400000</v>
      </c>
      <c r="G267" s="124"/>
    </row>
    <row r="268" spans="1:7" ht="18.75">
      <c r="A268" s="289" t="s">
        <v>1248</v>
      </c>
      <c r="B268" s="250" t="s">
        <v>1249</v>
      </c>
      <c r="C268" s="241">
        <v>1</v>
      </c>
      <c r="D268" s="239"/>
      <c r="E268" s="240"/>
      <c r="F268" s="268">
        <v>2760000</v>
      </c>
      <c r="G268" s="124"/>
    </row>
    <row r="269" spans="1:7" ht="18.75">
      <c r="A269" s="289" t="s">
        <v>1250</v>
      </c>
      <c r="B269" s="250" t="s">
        <v>1251</v>
      </c>
      <c r="C269" s="241">
        <v>1</v>
      </c>
      <c r="D269" s="239"/>
      <c r="E269" s="240"/>
      <c r="F269" s="268">
        <v>2820000</v>
      </c>
      <c r="G269" s="124"/>
    </row>
    <row r="270" spans="1:7" ht="18.75">
      <c r="A270" s="289" t="s">
        <v>1252</v>
      </c>
      <c r="B270" s="250" t="s">
        <v>1253</v>
      </c>
      <c r="C270" s="241">
        <v>1</v>
      </c>
      <c r="D270" s="239"/>
      <c r="E270" s="240"/>
      <c r="F270" s="268">
        <v>2880000</v>
      </c>
      <c r="G270" s="124"/>
    </row>
    <row r="271" spans="1:7" ht="18.75">
      <c r="A271" s="289" t="s">
        <v>1254</v>
      </c>
      <c r="B271" s="250" t="s">
        <v>1255</v>
      </c>
      <c r="C271" s="241">
        <v>1</v>
      </c>
      <c r="D271" s="239"/>
      <c r="E271" s="240"/>
      <c r="F271" s="268">
        <v>3360000</v>
      </c>
      <c r="G271" s="124"/>
    </row>
    <row r="272" spans="1:7" ht="18.75">
      <c r="A272" s="289" t="s">
        <v>1256</v>
      </c>
      <c r="B272" s="250" t="s">
        <v>1257</v>
      </c>
      <c r="C272" s="241">
        <v>1</v>
      </c>
      <c r="D272" s="239"/>
      <c r="E272" s="240"/>
      <c r="F272" s="268">
        <v>3600000</v>
      </c>
      <c r="G272" s="124"/>
    </row>
    <row r="273" spans="1:7" ht="18.75">
      <c r="A273" s="283" t="s">
        <v>118</v>
      </c>
      <c r="B273" s="232" t="s">
        <v>1258</v>
      </c>
      <c r="C273" s="241"/>
      <c r="D273" s="239"/>
      <c r="E273" s="240"/>
      <c r="F273" s="268"/>
      <c r="G273" s="124"/>
    </row>
    <row r="274" spans="1:7" ht="18.75">
      <c r="A274" s="283">
        <v>1</v>
      </c>
      <c r="B274" s="232" t="s">
        <v>994</v>
      </c>
      <c r="C274" s="241"/>
      <c r="D274" s="239"/>
      <c r="E274" s="240"/>
      <c r="F274" s="268"/>
      <c r="G274" s="124"/>
    </row>
    <row r="275" spans="1:7" ht="37.5">
      <c r="A275" s="289" t="s">
        <v>586</v>
      </c>
      <c r="B275" s="238" t="s">
        <v>1259</v>
      </c>
      <c r="C275" s="241">
        <v>1</v>
      </c>
      <c r="D275" s="239"/>
      <c r="E275" s="240"/>
      <c r="F275" s="268">
        <v>5270000</v>
      </c>
      <c r="G275" s="124"/>
    </row>
    <row r="276" spans="1:7" ht="37.5">
      <c r="A276" s="289" t="s">
        <v>591</v>
      </c>
      <c r="B276" s="238" t="s">
        <v>1260</v>
      </c>
      <c r="C276" s="241">
        <v>2</v>
      </c>
      <c r="D276" s="239"/>
      <c r="E276" s="240"/>
      <c r="F276" s="268">
        <v>4220000</v>
      </c>
      <c r="G276" s="124"/>
    </row>
    <row r="277" spans="1:7" ht="37.5">
      <c r="A277" s="289" t="s">
        <v>737</v>
      </c>
      <c r="B277" s="238" t="s">
        <v>1261</v>
      </c>
      <c r="C277" s="241">
        <v>4</v>
      </c>
      <c r="D277" s="239"/>
      <c r="E277" s="240"/>
      <c r="F277" s="268">
        <v>2110000</v>
      </c>
      <c r="G277" s="124"/>
    </row>
    <row r="278" spans="1:7" ht="37.5">
      <c r="A278" s="289" t="s">
        <v>773</v>
      </c>
      <c r="B278" s="238" t="s">
        <v>1262</v>
      </c>
      <c r="C278" s="241">
        <v>3</v>
      </c>
      <c r="D278" s="239"/>
      <c r="E278" s="240"/>
      <c r="F278" s="268">
        <v>2530000</v>
      </c>
      <c r="G278" s="124"/>
    </row>
    <row r="279" spans="1:7" ht="18.75">
      <c r="A279" s="286"/>
      <c r="B279" s="232" t="s">
        <v>1263</v>
      </c>
      <c r="C279" s="241"/>
      <c r="D279" s="239"/>
      <c r="E279" s="240"/>
      <c r="F279" s="268"/>
      <c r="G279" s="124"/>
    </row>
    <row r="280" spans="1:7" ht="56.25">
      <c r="A280" s="283">
        <v>2</v>
      </c>
      <c r="B280" s="238" t="s">
        <v>1264</v>
      </c>
      <c r="C280" s="258">
        <v>1</v>
      </c>
      <c r="D280" s="239"/>
      <c r="E280" s="240"/>
      <c r="F280" s="268">
        <v>4200000</v>
      </c>
      <c r="G280" s="124"/>
    </row>
    <row r="281" spans="1:7" ht="37.5">
      <c r="A281" s="283">
        <v>3</v>
      </c>
      <c r="B281" s="238" t="s">
        <v>1265</v>
      </c>
      <c r="C281" s="258">
        <v>1</v>
      </c>
      <c r="D281" s="239"/>
      <c r="E281" s="240"/>
      <c r="F281" s="268">
        <v>4200000</v>
      </c>
      <c r="G281" s="124"/>
    </row>
    <row r="282" spans="1:7" ht="56.25">
      <c r="A282" s="283">
        <v>4</v>
      </c>
      <c r="B282" s="238" t="s">
        <v>1266</v>
      </c>
      <c r="C282" s="258">
        <v>1</v>
      </c>
      <c r="D282" s="239"/>
      <c r="E282" s="240"/>
      <c r="F282" s="268">
        <v>3400000</v>
      </c>
      <c r="G282" s="124"/>
    </row>
    <row r="283" spans="1:7" ht="37.5">
      <c r="A283" s="283">
        <v>5</v>
      </c>
      <c r="B283" s="238" t="s">
        <v>1267</v>
      </c>
      <c r="C283" s="258">
        <v>1</v>
      </c>
      <c r="D283" s="239"/>
      <c r="E283" s="240"/>
      <c r="F283" s="268">
        <v>2200000</v>
      </c>
      <c r="G283" s="124"/>
    </row>
    <row r="284" spans="1:7" ht="37.5">
      <c r="A284" s="283">
        <v>6</v>
      </c>
      <c r="B284" s="238" t="s">
        <v>1268</v>
      </c>
      <c r="C284" s="258">
        <v>1</v>
      </c>
      <c r="D284" s="239"/>
      <c r="E284" s="240"/>
      <c r="F284" s="268">
        <v>2100000</v>
      </c>
      <c r="G284" s="124"/>
    </row>
    <row r="285" spans="1:7" ht="18.75">
      <c r="A285" s="286">
        <v>7</v>
      </c>
      <c r="B285" s="238" t="s">
        <v>1269</v>
      </c>
      <c r="C285" s="237">
        <v>1</v>
      </c>
      <c r="D285" s="239"/>
      <c r="E285" s="240"/>
      <c r="F285" s="268">
        <v>1000000</v>
      </c>
      <c r="G285" s="124"/>
    </row>
    <row r="286" spans="1:7" ht="56.25">
      <c r="A286" s="286">
        <v>8</v>
      </c>
      <c r="B286" s="250" t="s">
        <v>1270</v>
      </c>
      <c r="C286" s="258">
        <v>1</v>
      </c>
      <c r="D286" s="239"/>
      <c r="E286" s="240"/>
      <c r="F286" s="268">
        <v>1700000</v>
      </c>
      <c r="G286" s="124"/>
    </row>
    <row r="287" spans="1:7" ht="37.5">
      <c r="A287" s="286">
        <v>9</v>
      </c>
      <c r="B287" s="238" t="s">
        <v>1271</v>
      </c>
      <c r="C287" s="237">
        <v>1</v>
      </c>
      <c r="D287" s="239"/>
      <c r="E287" s="240"/>
      <c r="F287" s="268">
        <v>2000000</v>
      </c>
      <c r="G287" s="124"/>
    </row>
    <row r="288" spans="1:7" ht="37.5">
      <c r="A288" s="286">
        <v>10</v>
      </c>
      <c r="B288" s="238" t="s">
        <v>1272</v>
      </c>
      <c r="C288" s="237">
        <v>1</v>
      </c>
      <c r="D288" s="239"/>
      <c r="E288" s="240"/>
      <c r="F288" s="268">
        <v>600000</v>
      </c>
      <c r="G288" s="124"/>
    </row>
    <row r="289" spans="1:7" ht="18.75">
      <c r="A289" s="286">
        <v>11</v>
      </c>
      <c r="B289" s="232" t="s">
        <v>1273</v>
      </c>
      <c r="C289" s="237"/>
      <c r="D289" s="239"/>
      <c r="E289" s="240"/>
      <c r="F289" s="268"/>
      <c r="G289" s="124"/>
    </row>
    <row r="290" spans="1:7" ht="18.75">
      <c r="A290" s="289" t="s">
        <v>776</v>
      </c>
      <c r="B290" s="238" t="s">
        <v>1274</v>
      </c>
      <c r="C290" s="237">
        <v>1</v>
      </c>
      <c r="D290" s="239"/>
      <c r="E290" s="240"/>
      <c r="F290" s="268">
        <v>800000</v>
      </c>
      <c r="G290" s="124"/>
    </row>
    <row r="291" spans="1:7" ht="18.75">
      <c r="A291" s="289" t="s">
        <v>777</v>
      </c>
      <c r="B291" s="238" t="s">
        <v>1275</v>
      </c>
      <c r="C291" s="237">
        <v>2</v>
      </c>
      <c r="D291" s="239"/>
      <c r="E291" s="240"/>
      <c r="F291" s="268">
        <v>720000</v>
      </c>
      <c r="G291" s="124"/>
    </row>
    <row r="292" spans="1:7" ht="18.75">
      <c r="A292" s="289" t="s">
        <v>1276</v>
      </c>
      <c r="B292" s="238" t="s">
        <v>1277</v>
      </c>
      <c r="C292" s="237">
        <v>3</v>
      </c>
      <c r="D292" s="239"/>
      <c r="E292" s="240"/>
      <c r="F292" s="268">
        <v>480000</v>
      </c>
      <c r="G292" s="124"/>
    </row>
    <row r="293" spans="1:7" ht="37.5">
      <c r="A293" s="289" t="s">
        <v>1278</v>
      </c>
      <c r="B293" s="238" t="s">
        <v>1716</v>
      </c>
      <c r="C293" s="241">
        <v>4</v>
      </c>
      <c r="D293" s="239"/>
      <c r="E293" s="240"/>
      <c r="F293" s="268">
        <v>460000</v>
      </c>
      <c r="G293" s="124"/>
    </row>
    <row r="294" spans="1:7" ht="18.75">
      <c r="A294" s="286">
        <v>12</v>
      </c>
      <c r="B294" s="232" t="s">
        <v>1279</v>
      </c>
      <c r="C294" s="241"/>
      <c r="D294" s="239"/>
      <c r="E294" s="240"/>
      <c r="F294" s="268"/>
      <c r="G294" s="124"/>
    </row>
    <row r="295" spans="1:7" ht="37.5">
      <c r="A295" s="289" t="s">
        <v>1280</v>
      </c>
      <c r="B295" s="238" t="s">
        <v>1281</v>
      </c>
      <c r="C295" s="237">
        <v>1</v>
      </c>
      <c r="D295" s="239"/>
      <c r="E295" s="240"/>
      <c r="F295" s="268">
        <v>600000</v>
      </c>
      <c r="G295" s="124"/>
    </row>
    <row r="296" spans="1:7" ht="18.75">
      <c r="A296" s="289" t="s">
        <v>1282</v>
      </c>
      <c r="B296" s="238" t="s">
        <v>1283</v>
      </c>
      <c r="C296" s="237">
        <v>2</v>
      </c>
      <c r="D296" s="239"/>
      <c r="E296" s="240"/>
      <c r="F296" s="268">
        <v>550000</v>
      </c>
      <c r="G296" s="124"/>
    </row>
    <row r="297" spans="1:7" ht="37.5">
      <c r="A297" s="289" t="s">
        <v>1284</v>
      </c>
      <c r="B297" s="238" t="s">
        <v>1285</v>
      </c>
      <c r="C297" s="237">
        <v>2</v>
      </c>
      <c r="D297" s="239"/>
      <c r="E297" s="240"/>
      <c r="F297" s="268">
        <v>500000</v>
      </c>
      <c r="G297" s="124"/>
    </row>
    <row r="298" spans="1:7" ht="37.5">
      <c r="A298" s="289" t="s">
        <v>1286</v>
      </c>
      <c r="B298" s="250" t="s">
        <v>1287</v>
      </c>
      <c r="C298" s="237">
        <v>3</v>
      </c>
      <c r="D298" s="239"/>
      <c r="E298" s="240"/>
      <c r="F298" s="268">
        <v>380000</v>
      </c>
      <c r="G298" s="124"/>
    </row>
    <row r="299" spans="1:7" ht="37.5">
      <c r="A299" s="289" t="s">
        <v>1288</v>
      </c>
      <c r="B299" s="238" t="s">
        <v>1289</v>
      </c>
      <c r="C299" s="237">
        <v>3</v>
      </c>
      <c r="D299" s="239"/>
      <c r="E299" s="240"/>
      <c r="F299" s="268">
        <v>380000</v>
      </c>
      <c r="G299" s="124"/>
    </row>
    <row r="300" spans="1:7" ht="37.5">
      <c r="A300" s="283">
        <v>13</v>
      </c>
      <c r="B300" s="232" t="s">
        <v>1717</v>
      </c>
      <c r="C300" s="241"/>
      <c r="D300" s="239"/>
      <c r="E300" s="240"/>
      <c r="F300" s="268"/>
      <c r="G300" s="124"/>
    </row>
    <row r="301" spans="1:7" ht="37.5">
      <c r="A301" s="289" t="s">
        <v>1290</v>
      </c>
      <c r="B301" s="238" t="s">
        <v>1291</v>
      </c>
      <c r="C301" s="237">
        <v>1</v>
      </c>
      <c r="D301" s="239"/>
      <c r="E301" s="240"/>
      <c r="F301" s="268">
        <v>600000</v>
      </c>
      <c r="G301" s="124"/>
    </row>
    <row r="302" spans="1:7" ht="37.5">
      <c r="A302" s="289" t="s">
        <v>1292</v>
      </c>
      <c r="B302" s="238" t="s">
        <v>1293</v>
      </c>
      <c r="C302" s="237">
        <v>1</v>
      </c>
      <c r="D302" s="239"/>
      <c r="E302" s="240"/>
      <c r="F302" s="268">
        <v>460000</v>
      </c>
      <c r="G302" s="124"/>
    </row>
    <row r="303" spans="1:7" ht="37.5">
      <c r="A303" s="289" t="s">
        <v>1294</v>
      </c>
      <c r="B303" s="238" t="s">
        <v>1295</v>
      </c>
      <c r="C303" s="237">
        <v>1</v>
      </c>
      <c r="D303" s="239"/>
      <c r="E303" s="240"/>
      <c r="F303" s="268">
        <v>400000</v>
      </c>
      <c r="G303" s="124"/>
    </row>
    <row r="304" spans="1:7" ht="18.75">
      <c r="A304" s="289" t="s">
        <v>1296</v>
      </c>
      <c r="B304" s="238" t="s">
        <v>1297</v>
      </c>
      <c r="C304" s="237">
        <v>1</v>
      </c>
      <c r="D304" s="239"/>
      <c r="E304" s="240"/>
      <c r="F304" s="268">
        <v>400000</v>
      </c>
      <c r="G304" s="124"/>
    </row>
    <row r="305" spans="1:7" ht="37.5">
      <c r="A305" s="289" t="s">
        <v>1298</v>
      </c>
      <c r="B305" s="238" t="s">
        <v>1299</v>
      </c>
      <c r="C305" s="237">
        <v>1</v>
      </c>
      <c r="D305" s="239"/>
      <c r="E305" s="240"/>
      <c r="F305" s="268">
        <v>300000</v>
      </c>
      <c r="G305" s="124"/>
    </row>
    <row r="306" spans="1:7" ht="37.5">
      <c r="A306" s="251" t="s">
        <v>1300</v>
      </c>
      <c r="B306" s="250" t="s">
        <v>1718</v>
      </c>
      <c r="C306" s="237">
        <v>1</v>
      </c>
      <c r="D306" s="239"/>
      <c r="E306" s="240"/>
      <c r="F306" s="268">
        <v>360000</v>
      </c>
      <c r="G306" s="124"/>
    </row>
    <row r="307" spans="1:7" ht="37.5">
      <c r="A307" s="283">
        <v>14</v>
      </c>
      <c r="B307" s="236" t="s">
        <v>1301</v>
      </c>
      <c r="C307" s="241"/>
      <c r="D307" s="239"/>
      <c r="E307" s="240"/>
      <c r="F307" s="268"/>
      <c r="G307" s="124"/>
    </row>
    <row r="308" spans="1:7" ht="56.25">
      <c r="A308" s="289" t="s">
        <v>896</v>
      </c>
      <c r="B308" s="238" t="s">
        <v>1302</v>
      </c>
      <c r="C308" s="241">
        <v>1</v>
      </c>
      <c r="D308" s="239"/>
      <c r="E308" s="240"/>
      <c r="F308" s="268">
        <v>780000</v>
      </c>
      <c r="G308" s="124"/>
    </row>
    <row r="309" spans="1:7" ht="37.5">
      <c r="A309" s="289" t="s">
        <v>897</v>
      </c>
      <c r="B309" s="238" t="s">
        <v>1303</v>
      </c>
      <c r="C309" s="241">
        <v>1</v>
      </c>
      <c r="D309" s="239"/>
      <c r="E309" s="240"/>
      <c r="F309" s="268">
        <v>780000</v>
      </c>
      <c r="G309" s="124"/>
    </row>
    <row r="310" spans="1:7" ht="37.5">
      <c r="A310" s="289" t="s">
        <v>1304</v>
      </c>
      <c r="B310" s="238" t="s">
        <v>1305</v>
      </c>
      <c r="C310" s="241">
        <v>1</v>
      </c>
      <c r="D310" s="239"/>
      <c r="E310" s="240"/>
      <c r="F310" s="268">
        <v>780000</v>
      </c>
      <c r="G310" s="124"/>
    </row>
    <row r="311" spans="1:7" ht="37.5">
      <c r="A311" s="289" t="s">
        <v>1306</v>
      </c>
      <c r="B311" s="238" t="s">
        <v>1307</v>
      </c>
      <c r="C311" s="241">
        <v>1</v>
      </c>
      <c r="D311" s="239"/>
      <c r="E311" s="240"/>
      <c r="F311" s="268">
        <v>780000</v>
      </c>
      <c r="G311" s="124"/>
    </row>
    <row r="312" spans="1:7" ht="18.75">
      <c r="A312" s="289" t="s">
        <v>1308</v>
      </c>
      <c r="B312" s="238" t="s">
        <v>1309</v>
      </c>
      <c r="C312" s="241">
        <v>1</v>
      </c>
      <c r="D312" s="239"/>
      <c r="E312" s="240"/>
      <c r="F312" s="268">
        <v>600000</v>
      </c>
      <c r="G312" s="124"/>
    </row>
    <row r="313" spans="1:7" ht="37.5">
      <c r="A313" s="289" t="s">
        <v>1310</v>
      </c>
      <c r="B313" s="238" t="s">
        <v>1311</v>
      </c>
      <c r="C313" s="241">
        <v>1</v>
      </c>
      <c r="D313" s="239"/>
      <c r="E313" s="240"/>
      <c r="F313" s="268">
        <v>500000</v>
      </c>
      <c r="G313" s="124"/>
    </row>
    <row r="314" spans="1:7" ht="37.5">
      <c r="A314" s="289" t="s">
        <v>1312</v>
      </c>
      <c r="B314" s="238" t="s">
        <v>1313</v>
      </c>
      <c r="C314" s="241">
        <v>1</v>
      </c>
      <c r="D314" s="239"/>
      <c r="E314" s="240"/>
      <c r="F314" s="268">
        <v>500000</v>
      </c>
      <c r="G314" s="124"/>
    </row>
    <row r="315" spans="1:7" ht="37.5">
      <c r="A315" s="289" t="s">
        <v>1314</v>
      </c>
      <c r="B315" s="238" t="s">
        <v>1315</v>
      </c>
      <c r="C315" s="241">
        <v>1</v>
      </c>
      <c r="D315" s="239"/>
      <c r="E315" s="240"/>
      <c r="F315" s="268">
        <v>600000</v>
      </c>
      <c r="G315" s="124"/>
    </row>
    <row r="316" spans="1:7" ht="37.5">
      <c r="A316" s="289" t="s">
        <v>1316</v>
      </c>
      <c r="B316" s="238" t="s">
        <v>1317</v>
      </c>
      <c r="C316" s="241">
        <v>1</v>
      </c>
      <c r="D316" s="239"/>
      <c r="E316" s="240"/>
      <c r="F316" s="268">
        <v>400000</v>
      </c>
      <c r="G316" s="124"/>
    </row>
    <row r="317" spans="1:7" ht="37.5">
      <c r="A317" s="289" t="s">
        <v>1318</v>
      </c>
      <c r="B317" s="238" t="s">
        <v>1319</v>
      </c>
      <c r="C317" s="241">
        <v>1</v>
      </c>
      <c r="D317" s="239"/>
      <c r="E317" s="240"/>
      <c r="F317" s="268">
        <v>500000</v>
      </c>
      <c r="G317" s="124"/>
    </row>
    <row r="318" spans="1:7" ht="56.25">
      <c r="A318" s="289" t="s">
        <v>1320</v>
      </c>
      <c r="B318" s="238" t="s">
        <v>1321</v>
      </c>
      <c r="C318" s="241">
        <v>1</v>
      </c>
      <c r="D318" s="239"/>
      <c r="E318" s="240"/>
      <c r="F318" s="268">
        <v>600000</v>
      </c>
      <c r="G318" s="124"/>
    </row>
    <row r="319" spans="1:7" ht="37.5">
      <c r="A319" s="289" t="s">
        <v>1322</v>
      </c>
      <c r="B319" s="238" t="s">
        <v>1323</v>
      </c>
      <c r="C319" s="241">
        <v>1</v>
      </c>
      <c r="D319" s="239"/>
      <c r="E319" s="240"/>
      <c r="F319" s="268">
        <v>500000</v>
      </c>
      <c r="G319" s="124"/>
    </row>
    <row r="320" spans="1:7" ht="37.5">
      <c r="A320" s="289" t="s">
        <v>1324</v>
      </c>
      <c r="B320" s="238" t="s">
        <v>1325</v>
      </c>
      <c r="C320" s="241">
        <v>1</v>
      </c>
      <c r="D320" s="239"/>
      <c r="E320" s="240"/>
      <c r="F320" s="268">
        <v>400000</v>
      </c>
      <c r="G320" s="124"/>
    </row>
    <row r="321" spans="1:7" ht="93.75">
      <c r="A321" s="289" t="s">
        <v>1326</v>
      </c>
      <c r="B321" s="238" t="s">
        <v>1327</v>
      </c>
      <c r="C321" s="241">
        <v>1</v>
      </c>
      <c r="D321" s="239"/>
      <c r="E321" s="240"/>
      <c r="F321" s="268">
        <v>780000</v>
      </c>
      <c r="G321" s="124"/>
    </row>
    <row r="322" spans="1:7" ht="56.25">
      <c r="A322" s="289" t="s">
        <v>1328</v>
      </c>
      <c r="B322" s="250" t="s">
        <v>1329</v>
      </c>
      <c r="C322" s="241">
        <v>1</v>
      </c>
      <c r="D322" s="239"/>
      <c r="E322" s="240"/>
      <c r="F322" s="268">
        <v>700000</v>
      </c>
      <c r="G322" s="124"/>
    </row>
    <row r="323" spans="1:7" ht="56.25">
      <c r="A323" s="289" t="s">
        <v>1330</v>
      </c>
      <c r="B323" s="238" t="s">
        <v>1331</v>
      </c>
      <c r="C323" s="241">
        <v>1</v>
      </c>
      <c r="D323" s="239"/>
      <c r="E323" s="240"/>
      <c r="F323" s="268">
        <v>680000</v>
      </c>
      <c r="G323" s="124"/>
    </row>
    <row r="324" spans="1:7" ht="18.75">
      <c r="A324" s="286">
        <v>15</v>
      </c>
      <c r="B324" s="232" t="s">
        <v>1332</v>
      </c>
      <c r="C324" s="241"/>
      <c r="D324" s="239"/>
      <c r="E324" s="240"/>
      <c r="F324" s="268"/>
      <c r="G324" s="124"/>
    </row>
    <row r="325" spans="1:7" ht="37.5">
      <c r="A325" s="289" t="s">
        <v>607</v>
      </c>
      <c r="B325" s="238" t="s">
        <v>1333</v>
      </c>
      <c r="C325" s="237">
        <v>1</v>
      </c>
      <c r="D325" s="239"/>
      <c r="E325" s="240"/>
      <c r="F325" s="268">
        <v>560000</v>
      </c>
      <c r="G325" s="124"/>
    </row>
    <row r="326" spans="1:7" ht="37.5">
      <c r="A326" s="289" t="s">
        <v>608</v>
      </c>
      <c r="B326" s="238" t="s">
        <v>1334</v>
      </c>
      <c r="C326" s="237">
        <v>1</v>
      </c>
      <c r="D326" s="239"/>
      <c r="E326" s="240"/>
      <c r="F326" s="268">
        <v>600000</v>
      </c>
      <c r="G326" s="124"/>
    </row>
    <row r="327" spans="1:7" ht="37.5">
      <c r="A327" s="289" t="s">
        <v>609</v>
      </c>
      <c r="B327" s="238" t="s">
        <v>1335</v>
      </c>
      <c r="C327" s="237">
        <v>1</v>
      </c>
      <c r="D327" s="239"/>
      <c r="E327" s="240"/>
      <c r="F327" s="268">
        <v>780000</v>
      </c>
      <c r="G327" s="124"/>
    </row>
    <row r="328" spans="1:7" ht="56.25">
      <c r="A328" s="289" t="s">
        <v>276</v>
      </c>
      <c r="B328" s="238" t="s">
        <v>1336</v>
      </c>
      <c r="C328" s="237">
        <v>1</v>
      </c>
      <c r="D328" s="239"/>
      <c r="E328" s="240"/>
      <c r="F328" s="268">
        <v>780000</v>
      </c>
      <c r="G328" s="124"/>
    </row>
    <row r="329" spans="1:7" ht="56.25">
      <c r="A329" s="289" t="s">
        <v>1337</v>
      </c>
      <c r="B329" s="238" t="s">
        <v>1338</v>
      </c>
      <c r="C329" s="237">
        <v>1</v>
      </c>
      <c r="D329" s="239"/>
      <c r="E329" s="240"/>
      <c r="F329" s="268">
        <v>600000</v>
      </c>
      <c r="G329" s="124"/>
    </row>
    <row r="330" spans="1:7" ht="18.75">
      <c r="A330" s="286">
        <v>16</v>
      </c>
      <c r="B330" s="232" t="s">
        <v>1339</v>
      </c>
      <c r="C330" s="241"/>
      <c r="D330" s="239"/>
      <c r="E330" s="240"/>
      <c r="F330" s="268"/>
      <c r="G330" s="124"/>
    </row>
    <row r="331" spans="1:7" ht="37.5">
      <c r="A331" s="289" t="s">
        <v>780</v>
      </c>
      <c r="B331" s="238" t="s">
        <v>1340</v>
      </c>
      <c r="C331" s="241">
        <v>1</v>
      </c>
      <c r="D331" s="239"/>
      <c r="E331" s="240"/>
      <c r="F331" s="268">
        <v>300000</v>
      </c>
      <c r="G331" s="124"/>
    </row>
    <row r="332" spans="1:7" ht="37.5">
      <c r="A332" s="289" t="s">
        <v>781</v>
      </c>
      <c r="B332" s="250" t="s">
        <v>1341</v>
      </c>
      <c r="C332" s="241">
        <v>1</v>
      </c>
      <c r="D332" s="239"/>
      <c r="E332" s="240"/>
      <c r="F332" s="268">
        <v>300000</v>
      </c>
      <c r="G332" s="124"/>
    </row>
    <row r="333" spans="1:7" ht="37.5">
      <c r="A333" s="289" t="s">
        <v>898</v>
      </c>
      <c r="B333" s="250" t="s">
        <v>1342</v>
      </c>
      <c r="C333" s="241">
        <v>1</v>
      </c>
      <c r="D333" s="239"/>
      <c r="E333" s="240"/>
      <c r="F333" s="268">
        <v>460000</v>
      </c>
      <c r="G333" s="124"/>
    </row>
    <row r="334" spans="1:7" ht="37.5">
      <c r="A334" s="289" t="s">
        <v>899</v>
      </c>
      <c r="B334" s="238" t="s">
        <v>1343</v>
      </c>
      <c r="C334" s="241">
        <v>1</v>
      </c>
      <c r="D334" s="239"/>
      <c r="E334" s="240"/>
      <c r="F334" s="268">
        <v>360000</v>
      </c>
      <c r="G334" s="124"/>
    </row>
    <row r="335" spans="1:7" ht="37.5">
      <c r="A335" s="289" t="s">
        <v>1344</v>
      </c>
      <c r="B335" s="238" t="s">
        <v>1345</v>
      </c>
      <c r="C335" s="241">
        <v>1</v>
      </c>
      <c r="D335" s="239"/>
      <c r="E335" s="240"/>
      <c r="F335" s="268">
        <v>360000</v>
      </c>
      <c r="G335" s="124"/>
    </row>
    <row r="336" spans="1:7" ht="18.75">
      <c r="A336" s="289" t="s">
        <v>1347</v>
      </c>
      <c r="B336" s="238" t="s">
        <v>1346</v>
      </c>
      <c r="C336" s="241">
        <v>1</v>
      </c>
      <c r="D336" s="239"/>
      <c r="E336" s="240"/>
      <c r="F336" s="268">
        <v>300000</v>
      </c>
      <c r="G336" s="124"/>
    </row>
    <row r="337" spans="1:7" ht="37.5">
      <c r="A337" s="289" t="s">
        <v>1719</v>
      </c>
      <c r="B337" s="238" t="s">
        <v>1720</v>
      </c>
      <c r="C337" s="241">
        <v>1</v>
      </c>
      <c r="D337" s="239"/>
      <c r="E337" s="240"/>
      <c r="F337" s="268">
        <v>500000</v>
      </c>
      <c r="G337" s="124"/>
    </row>
    <row r="338" spans="1:7" ht="18.75">
      <c r="A338" s="286">
        <v>17</v>
      </c>
      <c r="B338" s="232" t="s">
        <v>1348</v>
      </c>
      <c r="C338" s="241"/>
      <c r="D338" s="239"/>
      <c r="E338" s="240"/>
      <c r="F338" s="268"/>
      <c r="G338" s="124"/>
    </row>
    <row r="339" spans="1:7" ht="37.5">
      <c r="A339" s="289" t="s">
        <v>802</v>
      </c>
      <c r="B339" s="238" t="s">
        <v>1349</v>
      </c>
      <c r="C339" s="241">
        <v>1</v>
      </c>
      <c r="D339" s="239"/>
      <c r="E339" s="240"/>
      <c r="F339" s="268">
        <v>360000</v>
      </c>
      <c r="G339" s="124"/>
    </row>
    <row r="340" spans="1:7" ht="37.5">
      <c r="A340" s="289" t="s">
        <v>803</v>
      </c>
      <c r="B340" s="238" t="s">
        <v>1350</v>
      </c>
      <c r="C340" s="241">
        <v>1</v>
      </c>
      <c r="D340" s="239"/>
      <c r="E340" s="240"/>
      <c r="F340" s="268">
        <v>360000</v>
      </c>
      <c r="G340" s="124"/>
    </row>
    <row r="341" spans="1:7" ht="37.5">
      <c r="A341" s="289" t="s">
        <v>1351</v>
      </c>
      <c r="B341" s="238" t="s">
        <v>1352</v>
      </c>
      <c r="C341" s="241">
        <v>1</v>
      </c>
      <c r="D341" s="239"/>
      <c r="E341" s="240"/>
      <c r="F341" s="268">
        <v>360000</v>
      </c>
      <c r="G341" s="124"/>
    </row>
    <row r="342" spans="1:7" ht="18.75">
      <c r="A342" s="286">
        <v>18</v>
      </c>
      <c r="B342" s="238" t="s">
        <v>1353</v>
      </c>
      <c r="C342" s="237"/>
      <c r="D342" s="239"/>
      <c r="E342" s="240"/>
      <c r="F342" s="268"/>
      <c r="G342" s="124"/>
    </row>
    <row r="343" spans="1:7" ht="18.75">
      <c r="A343" s="289" t="s">
        <v>829</v>
      </c>
      <c r="B343" s="232" t="s">
        <v>1354</v>
      </c>
      <c r="C343" s="241">
        <v>1</v>
      </c>
      <c r="D343" s="239"/>
      <c r="E343" s="240"/>
      <c r="F343" s="268">
        <v>360000</v>
      </c>
      <c r="G343" s="124"/>
    </row>
    <row r="344" spans="1:7" ht="18.75">
      <c r="A344" s="289" t="s">
        <v>830</v>
      </c>
      <c r="B344" s="238" t="s">
        <v>1355</v>
      </c>
      <c r="C344" s="241">
        <v>1</v>
      </c>
      <c r="D344" s="239"/>
      <c r="E344" s="240"/>
      <c r="F344" s="268">
        <v>360000</v>
      </c>
      <c r="G344" s="124"/>
    </row>
    <row r="345" spans="1:7" ht="37.5">
      <c r="A345" s="289" t="s">
        <v>831</v>
      </c>
      <c r="B345" s="238" t="s">
        <v>1356</v>
      </c>
      <c r="C345" s="241">
        <v>1</v>
      </c>
      <c r="D345" s="239"/>
      <c r="E345" s="240"/>
      <c r="F345" s="268">
        <v>360000</v>
      </c>
      <c r="G345" s="124"/>
    </row>
    <row r="346" spans="1:7" ht="37.5">
      <c r="A346" s="289" t="s">
        <v>1357</v>
      </c>
      <c r="B346" s="238" t="s">
        <v>1358</v>
      </c>
      <c r="C346" s="241">
        <v>1</v>
      </c>
      <c r="D346" s="239"/>
      <c r="E346" s="240"/>
      <c r="F346" s="268">
        <v>360000</v>
      </c>
      <c r="G346" s="124"/>
    </row>
    <row r="347" spans="1:7" ht="18.75">
      <c r="A347" s="286">
        <v>19</v>
      </c>
      <c r="B347" s="232" t="s">
        <v>1359</v>
      </c>
      <c r="C347" s="241">
        <v>1</v>
      </c>
      <c r="D347" s="239"/>
      <c r="E347" s="240"/>
      <c r="F347" s="268">
        <v>330000</v>
      </c>
      <c r="G347" s="124"/>
    </row>
    <row r="348" spans="1:7" ht="18.75">
      <c r="A348" s="283" t="s">
        <v>212</v>
      </c>
      <c r="B348" s="232" t="s">
        <v>1360</v>
      </c>
      <c r="C348" s="237"/>
      <c r="D348" s="239"/>
      <c r="E348" s="240"/>
      <c r="F348" s="268"/>
      <c r="G348" s="124"/>
    </row>
    <row r="349" spans="1:7" ht="37.5">
      <c r="A349" s="283">
        <v>1</v>
      </c>
      <c r="B349" s="232" t="s">
        <v>1361</v>
      </c>
      <c r="C349" s="237"/>
      <c r="D349" s="239"/>
      <c r="E349" s="240"/>
      <c r="F349" s="268"/>
      <c r="G349" s="124"/>
    </row>
    <row r="350" spans="1:7" ht="37.5">
      <c r="A350" s="289" t="s">
        <v>586</v>
      </c>
      <c r="B350" s="238" t="s">
        <v>1362</v>
      </c>
      <c r="C350" s="237">
        <v>3</v>
      </c>
      <c r="D350" s="239"/>
      <c r="E350" s="240"/>
      <c r="F350" s="268">
        <v>7200000</v>
      </c>
      <c r="G350" s="124"/>
    </row>
    <row r="351" spans="1:7" ht="37.5">
      <c r="A351" s="289" t="s">
        <v>591</v>
      </c>
      <c r="B351" s="238" t="s">
        <v>1363</v>
      </c>
      <c r="C351" s="237">
        <v>2</v>
      </c>
      <c r="D351" s="239"/>
      <c r="E351" s="240"/>
      <c r="F351" s="268">
        <v>8000000</v>
      </c>
      <c r="G351" s="124"/>
    </row>
    <row r="352" spans="1:7" ht="37.5">
      <c r="A352" s="289" t="s">
        <v>737</v>
      </c>
      <c r="B352" s="238" t="s">
        <v>1364</v>
      </c>
      <c r="C352" s="237">
        <v>1</v>
      </c>
      <c r="D352" s="239"/>
      <c r="E352" s="240"/>
      <c r="F352" s="268">
        <v>8400000</v>
      </c>
      <c r="G352" s="124"/>
    </row>
    <row r="353" spans="1:7" ht="37.5">
      <c r="A353" s="289" t="s">
        <v>773</v>
      </c>
      <c r="B353" s="238" t="s">
        <v>1365</v>
      </c>
      <c r="C353" s="237">
        <v>4</v>
      </c>
      <c r="D353" s="239"/>
      <c r="E353" s="240"/>
      <c r="F353" s="268">
        <v>5900000</v>
      </c>
      <c r="G353" s="124"/>
    </row>
    <row r="354" spans="1:7" ht="37.5">
      <c r="A354" s="289" t="s">
        <v>1114</v>
      </c>
      <c r="B354" s="238" t="s">
        <v>1366</v>
      </c>
      <c r="C354" s="237">
        <v>5</v>
      </c>
      <c r="D354" s="239"/>
      <c r="E354" s="240"/>
      <c r="F354" s="268">
        <v>3800000</v>
      </c>
      <c r="G354" s="124"/>
    </row>
    <row r="355" spans="1:7" ht="37.5">
      <c r="A355" s="289" t="s">
        <v>1367</v>
      </c>
      <c r="B355" s="238" t="s">
        <v>1368</v>
      </c>
      <c r="C355" s="237">
        <v>6</v>
      </c>
      <c r="D355" s="239"/>
      <c r="E355" s="240"/>
      <c r="F355" s="268">
        <v>2300000</v>
      </c>
      <c r="G355" s="124"/>
    </row>
    <row r="356" spans="1:7" ht="37.5">
      <c r="A356" s="289" t="s">
        <v>1369</v>
      </c>
      <c r="B356" s="238" t="s">
        <v>1370</v>
      </c>
      <c r="C356" s="237">
        <v>7</v>
      </c>
      <c r="D356" s="239"/>
      <c r="E356" s="240"/>
      <c r="F356" s="268">
        <v>2000000</v>
      </c>
      <c r="G356" s="124"/>
    </row>
    <row r="357" spans="1:7" ht="37.5">
      <c r="A357" s="289" t="s">
        <v>1371</v>
      </c>
      <c r="B357" s="238" t="s">
        <v>1372</v>
      </c>
      <c r="C357" s="237">
        <v>8</v>
      </c>
      <c r="D357" s="239"/>
      <c r="E357" s="240"/>
      <c r="F357" s="268">
        <v>1800000</v>
      </c>
      <c r="G357" s="124"/>
    </row>
    <row r="358" spans="1:7" ht="18.75">
      <c r="A358" s="289" t="s">
        <v>1373</v>
      </c>
      <c r="B358" s="238" t="s">
        <v>1374</v>
      </c>
      <c r="C358" s="237">
        <v>9</v>
      </c>
      <c r="D358" s="239"/>
      <c r="E358" s="240"/>
      <c r="F358" s="268">
        <v>1700000</v>
      </c>
      <c r="G358" s="124"/>
    </row>
    <row r="359" spans="1:7" ht="37.5">
      <c r="A359" s="286">
        <v>2</v>
      </c>
      <c r="B359" s="232" t="s">
        <v>1375</v>
      </c>
      <c r="C359" s="237"/>
      <c r="D359" s="239"/>
      <c r="E359" s="240"/>
      <c r="F359" s="268"/>
      <c r="G359" s="124"/>
    </row>
    <row r="360" spans="1:7" ht="37.5">
      <c r="A360" s="289" t="s">
        <v>678</v>
      </c>
      <c r="B360" s="238" t="s">
        <v>1376</v>
      </c>
      <c r="C360" s="237">
        <v>2</v>
      </c>
      <c r="D360" s="239"/>
      <c r="E360" s="240"/>
      <c r="F360" s="268">
        <v>3420000</v>
      </c>
      <c r="G360" s="124"/>
    </row>
    <row r="361" spans="1:7" ht="37.5">
      <c r="A361" s="289" t="s">
        <v>679</v>
      </c>
      <c r="B361" s="238" t="s">
        <v>1377</v>
      </c>
      <c r="C361" s="237">
        <v>1</v>
      </c>
      <c r="D361" s="239"/>
      <c r="E361" s="240"/>
      <c r="F361" s="268">
        <v>6200000</v>
      </c>
      <c r="G361" s="124"/>
    </row>
    <row r="362" spans="1:7" ht="37.5">
      <c r="A362" s="286">
        <v>3</v>
      </c>
      <c r="B362" s="232" t="s">
        <v>1378</v>
      </c>
      <c r="C362" s="237"/>
      <c r="D362" s="239"/>
      <c r="E362" s="240"/>
      <c r="F362" s="268"/>
      <c r="G362" s="124"/>
    </row>
    <row r="363" spans="1:7" ht="37.5">
      <c r="A363" s="289" t="s">
        <v>605</v>
      </c>
      <c r="B363" s="238" t="s">
        <v>1379</v>
      </c>
      <c r="C363" s="237">
        <v>2</v>
      </c>
      <c r="D363" s="239"/>
      <c r="E363" s="240"/>
      <c r="F363" s="268">
        <v>1950000</v>
      </c>
      <c r="G363" s="124"/>
    </row>
    <row r="364" spans="1:7" ht="37.5">
      <c r="A364" s="289" t="s">
        <v>606</v>
      </c>
      <c r="B364" s="238" t="s">
        <v>1380</v>
      </c>
      <c r="C364" s="237">
        <v>1</v>
      </c>
      <c r="D364" s="239"/>
      <c r="E364" s="240"/>
      <c r="F364" s="268">
        <v>2340000</v>
      </c>
      <c r="G364" s="124"/>
    </row>
    <row r="365" spans="1:7" ht="37.5">
      <c r="A365" s="286">
        <v>4</v>
      </c>
      <c r="B365" s="232" t="s">
        <v>1381</v>
      </c>
      <c r="C365" s="237">
        <v>1</v>
      </c>
      <c r="D365" s="239"/>
      <c r="E365" s="240"/>
      <c r="F365" s="268">
        <v>2110000</v>
      </c>
      <c r="G365" s="124"/>
    </row>
    <row r="366" spans="1:7" ht="37.5">
      <c r="A366" s="286">
        <v>5</v>
      </c>
      <c r="B366" s="232" t="s">
        <v>1382</v>
      </c>
      <c r="C366" s="237">
        <v>1</v>
      </c>
      <c r="D366" s="239"/>
      <c r="E366" s="240"/>
      <c r="F366" s="268">
        <v>4340000</v>
      </c>
      <c r="G366" s="124"/>
    </row>
    <row r="367" spans="1:7" ht="18.75">
      <c r="A367" s="286">
        <v>6</v>
      </c>
      <c r="B367" s="232" t="s">
        <v>1383</v>
      </c>
      <c r="C367" s="237"/>
      <c r="D367" s="239"/>
      <c r="E367" s="240"/>
      <c r="F367" s="268"/>
      <c r="G367" s="124"/>
    </row>
    <row r="368" spans="1:7" ht="37.5">
      <c r="A368" s="289" t="s">
        <v>793</v>
      </c>
      <c r="B368" s="238" t="s">
        <v>1384</v>
      </c>
      <c r="C368" s="237">
        <v>1</v>
      </c>
      <c r="D368" s="239"/>
      <c r="E368" s="240"/>
      <c r="F368" s="268">
        <v>3300000</v>
      </c>
      <c r="G368" s="124"/>
    </row>
    <row r="369" spans="1:7" ht="37.5">
      <c r="A369" s="289" t="s">
        <v>795</v>
      </c>
      <c r="B369" s="238" t="s">
        <v>1385</v>
      </c>
      <c r="C369" s="237">
        <v>1</v>
      </c>
      <c r="D369" s="239"/>
      <c r="E369" s="240"/>
      <c r="F369" s="268">
        <v>1320000</v>
      </c>
      <c r="G369" s="124"/>
    </row>
    <row r="370" spans="1:7" ht="37.5">
      <c r="A370" s="286">
        <v>7</v>
      </c>
      <c r="B370" s="232" t="s">
        <v>1386</v>
      </c>
      <c r="C370" s="237"/>
      <c r="D370" s="239"/>
      <c r="E370" s="240"/>
      <c r="F370" s="268"/>
      <c r="G370" s="124"/>
    </row>
    <row r="371" spans="1:7" ht="37.5">
      <c r="A371" s="289" t="s">
        <v>1053</v>
      </c>
      <c r="B371" s="238" t="s">
        <v>1387</v>
      </c>
      <c r="C371" s="237">
        <v>1</v>
      </c>
      <c r="D371" s="239"/>
      <c r="E371" s="240"/>
      <c r="F371" s="268">
        <v>720000</v>
      </c>
      <c r="G371" s="124"/>
    </row>
    <row r="372" spans="1:7" ht="37.5">
      <c r="A372" s="289" t="s">
        <v>1055</v>
      </c>
      <c r="B372" s="238" t="s">
        <v>1388</v>
      </c>
      <c r="C372" s="237">
        <v>1</v>
      </c>
      <c r="D372" s="239"/>
      <c r="E372" s="240"/>
      <c r="F372" s="268">
        <v>720000</v>
      </c>
      <c r="G372" s="124"/>
    </row>
    <row r="373" spans="1:7" ht="37.5">
      <c r="A373" s="289" t="s">
        <v>1057</v>
      </c>
      <c r="B373" s="238" t="s">
        <v>1389</v>
      </c>
      <c r="C373" s="237">
        <v>1</v>
      </c>
      <c r="D373" s="239"/>
      <c r="E373" s="240"/>
      <c r="F373" s="268">
        <v>720000</v>
      </c>
      <c r="G373" s="124"/>
    </row>
    <row r="374" spans="1:7" ht="37.5">
      <c r="A374" s="289" t="s">
        <v>1059</v>
      </c>
      <c r="B374" s="238" t="s">
        <v>1390</v>
      </c>
      <c r="C374" s="237">
        <v>1</v>
      </c>
      <c r="D374" s="239"/>
      <c r="E374" s="240"/>
      <c r="F374" s="268">
        <v>720000</v>
      </c>
      <c r="G374" s="124"/>
    </row>
    <row r="375" spans="1:7" ht="37.5">
      <c r="A375" s="289" t="s">
        <v>1061</v>
      </c>
      <c r="B375" s="238" t="s">
        <v>1391</v>
      </c>
      <c r="C375" s="237">
        <v>1</v>
      </c>
      <c r="D375" s="239"/>
      <c r="E375" s="240"/>
      <c r="F375" s="268">
        <v>720000</v>
      </c>
      <c r="G375" s="124"/>
    </row>
    <row r="376" spans="1:7" ht="37.5">
      <c r="A376" s="289" t="s">
        <v>1063</v>
      </c>
      <c r="B376" s="238" t="s">
        <v>1392</v>
      </c>
      <c r="C376" s="237">
        <v>1</v>
      </c>
      <c r="D376" s="239"/>
      <c r="E376" s="240"/>
      <c r="F376" s="268">
        <v>720000</v>
      </c>
      <c r="G376" s="124"/>
    </row>
    <row r="377" spans="1:7" ht="37.5">
      <c r="A377" s="289" t="s">
        <v>1064</v>
      </c>
      <c r="B377" s="238" t="s">
        <v>1393</v>
      </c>
      <c r="C377" s="237">
        <v>1</v>
      </c>
      <c r="D377" s="239"/>
      <c r="E377" s="240"/>
      <c r="F377" s="268">
        <v>720000</v>
      </c>
      <c r="G377" s="124"/>
    </row>
    <row r="378" spans="1:7" ht="37.5">
      <c r="A378" s="289" t="s">
        <v>1066</v>
      </c>
      <c r="B378" s="238" t="s">
        <v>1394</v>
      </c>
      <c r="C378" s="237">
        <v>1</v>
      </c>
      <c r="D378" s="239"/>
      <c r="E378" s="240"/>
      <c r="F378" s="268">
        <v>720000</v>
      </c>
      <c r="G378" s="124"/>
    </row>
    <row r="379" spans="1:7" ht="18.75">
      <c r="A379" s="236" t="s">
        <v>11</v>
      </c>
      <c r="B379" s="232" t="s">
        <v>1395</v>
      </c>
      <c r="C379" s="237"/>
      <c r="D379" s="239"/>
      <c r="E379" s="240"/>
      <c r="F379" s="268"/>
      <c r="G379" s="124"/>
    </row>
    <row r="380" spans="1:7" ht="37.5">
      <c r="A380" s="289" t="s">
        <v>774</v>
      </c>
      <c r="B380" s="238" t="s">
        <v>1396</v>
      </c>
      <c r="C380" s="237">
        <v>1</v>
      </c>
      <c r="D380" s="239"/>
      <c r="E380" s="240"/>
      <c r="F380" s="268">
        <v>1950000</v>
      </c>
      <c r="G380" s="124"/>
    </row>
    <row r="381" spans="1:7" ht="37.5">
      <c r="A381" s="289" t="s">
        <v>775</v>
      </c>
      <c r="B381" s="238" t="s">
        <v>1397</v>
      </c>
      <c r="C381" s="237">
        <v>2</v>
      </c>
      <c r="D381" s="239"/>
      <c r="E381" s="240"/>
      <c r="F381" s="268">
        <v>1400000</v>
      </c>
      <c r="G381" s="124"/>
    </row>
    <row r="382" spans="1:7" ht="37.5">
      <c r="A382" s="286">
        <v>9</v>
      </c>
      <c r="B382" s="238" t="s">
        <v>1398</v>
      </c>
      <c r="C382" s="237">
        <v>1</v>
      </c>
      <c r="D382" s="239"/>
      <c r="E382" s="240"/>
      <c r="F382" s="268">
        <v>1400000</v>
      </c>
      <c r="G382" s="124"/>
    </row>
    <row r="383" spans="1:7" ht="37.5">
      <c r="A383" s="286">
        <v>10</v>
      </c>
      <c r="B383" s="238" t="s">
        <v>1399</v>
      </c>
      <c r="C383" s="237">
        <v>1</v>
      </c>
      <c r="D383" s="239"/>
      <c r="E383" s="240"/>
      <c r="F383" s="268">
        <v>720000</v>
      </c>
      <c r="G383" s="124"/>
    </row>
    <row r="384" spans="1:7" ht="18.75">
      <c r="A384" s="286">
        <v>11</v>
      </c>
      <c r="B384" s="238" t="s">
        <v>1400</v>
      </c>
      <c r="C384" s="237">
        <v>1</v>
      </c>
      <c r="D384" s="239"/>
      <c r="E384" s="240"/>
      <c r="F384" s="268">
        <v>720000</v>
      </c>
      <c r="G384" s="124"/>
    </row>
    <row r="385" spans="1:7" ht="37.5">
      <c r="A385" s="286">
        <v>12</v>
      </c>
      <c r="B385" s="238" t="s">
        <v>1401</v>
      </c>
      <c r="C385" s="237">
        <v>1</v>
      </c>
      <c r="D385" s="239"/>
      <c r="E385" s="240"/>
      <c r="F385" s="268">
        <v>1400000</v>
      </c>
      <c r="G385" s="124"/>
    </row>
    <row r="386" spans="1:7" ht="37.5">
      <c r="A386" s="286">
        <v>13</v>
      </c>
      <c r="B386" s="238" t="s">
        <v>1402</v>
      </c>
      <c r="C386" s="237">
        <v>1</v>
      </c>
      <c r="D386" s="239"/>
      <c r="E386" s="240"/>
      <c r="F386" s="268">
        <v>1050000</v>
      </c>
      <c r="G386" s="124"/>
    </row>
    <row r="387" spans="1:7" ht="37.5">
      <c r="A387" s="286">
        <v>14</v>
      </c>
      <c r="B387" s="238" t="s">
        <v>1403</v>
      </c>
      <c r="C387" s="237">
        <v>1</v>
      </c>
      <c r="D387" s="239"/>
      <c r="E387" s="240"/>
      <c r="F387" s="268">
        <v>1050000</v>
      </c>
      <c r="G387" s="124"/>
    </row>
    <row r="388" spans="1:7" ht="37.5">
      <c r="A388" s="286">
        <v>15</v>
      </c>
      <c r="B388" s="238" t="s">
        <v>1404</v>
      </c>
      <c r="C388" s="237">
        <v>1</v>
      </c>
      <c r="D388" s="239"/>
      <c r="E388" s="240"/>
      <c r="F388" s="268">
        <v>1050000</v>
      </c>
      <c r="G388" s="124"/>
    </row>
    <row r="389" spans="1:7" ht="37.5">
      <c r="A389" s="286">
        <v>16</v>
      </c>
      <c r="B389" s="238" t="s">
        <v>1405</v>
      </c>
      <c r="C389" s="237">
        <v>1</v>
      </c>
      <c r="D389" s="239"/>
      <c r="E389" s="240"/>
      <c r="F389" s="268">
        <v>1150000</v>
      </c>
      <c r="G389" s="124"/>
    </row>
    <row r="390" spans="1:7" ht="37.5">
      <c r="A390" s="286">
        <v>17</v>
      </c>
      <c r="B390" s="238" t="s">
        <v>1406</v>
      </c>
      <c r="C390" s="237">
        <v>1</v>
      </c>
      <c r="D390" s="239"/>
      <c r="E390" s="240"/>
      <c r="F390" s="268">
        <v>1050000</v>
      </c>
      <c r="G390" s="124"/>
    </row>
    <row r="391" spans="1:7" ht="56.25">
      <c r="A391" s="286">
        <v>18</v>
      </c>
      <c r="B391" s="238" t="s">
        <v>1407</v>
      </c>
      <c r="C391" s="237">
        <v>1</v>
      </c>
      <c r="D391" s="239"/>
      <c r="E391" s="240"/>
      <c r="F391" s="268">
        <v>720000</v>
      </c>
      <c r="G391" s="124"/>
    </row>
    <row r="392" spans="1:7" ht="37.5">
      <c r="A392" s="286">
        <v>19</v>
      </c>
      <c r="B392" s="238" t="s">
        <v>1408</v>
      </c>
      <c r="C392" s="237">
        <v>1</v>
      </c>
      <c r="D392" s="239"/>
      <c r="E392" s="240"/>
      <c r="F392" s="268">
        <v>720000</v>
      </c>
      <c r="G392" s="124"/>
    </row>
    <row r="393" spans="1:7" ht="37.5">
      <c r="A393" s="286">
        <v>20</v>
      </c>
      <c r="B393" s="238" t="s">
        <v>1409</v>
      </c>
      <c r="C393" s="237">
        <v>1</v>
      </c>
      <c r="D393" s="239"/>
      <c r="E393" s="240"/>
      <c r="F393" s="268">
        <v>720000</v>
      </c>
      <c r="G393" s="124"/>
    </row>
    <row r="394" spans="1:7" ht="37.5">
      <c r="A394" s="286">
        <v>21</v>
      </c>
      <c r="B394" s="238" t="s">
        <v>1410</v>
      </c>
      <c r="C394" s="237">
        <v>1</v>
      </c>
      <c r="D394" s="239"/>
      <c r="E394" s="240"/>
      <c r="F394" s="268">
        <v>720000</v>
      </c>
      <c r="G394" s="124"/>
    </row>
    <row r="395" spans="1:7" ht="37.5">
      <c r="A395" s="286">
        <v>22</v>
      </c>
      <c r="B395" s="238" t="s">
        <v>1411</v>
      </c>
      <c r="C395" s="237">
        <v>1</v>
      </c>
      <c r="D395" s="239"/>
      <c r="E395" s="240"/>
      <c r="F395" s="268">
        <v>720000</v>
      </c>
      <c r="G395" s="124"/>
    </row>
    <row r="396" spans="1:7" ht="56.25">
      <c r="A396" s="286">
        <v>23</v>
      </c>
      <c r="B396" s="238" t="s">
        <v>1412</v>
      </c>
      <c r="C396" s="237">
        <v>1</v>
      </c>
      <c r="D396" s="239"/>
      <c r="E396" s="240"/>
      <c r="F396" s="268">
        <v>720000</v>
      </c>
      <c r="G396" s="124"/>
    </row>
    <row r="397" spans="1:7" ht="37.5">
      <c r="A397" s="286">
        <v>24</v>
      </c>
      <c r="B397" s="238" t="s">
        <v>1413</v>
      </c>
      <c r="C397" s="237">
        <v>1</v>
      </c>
      <c r="D397" s="239"/>
      <c r="E397" s="240"/>
      <c r="F397" s="268">
        <v>720000</v>
      </c>
      <c r="G397" s="124"/>
    </row>
    <row r="398" spans="1:7" ht="37.5">
      <c r="A398" s="286">
        <v>25</v>
      </c>
      <c r="B398" s="238" t="s">
        <v>1414</v>
      </c>
      <c r="C398" s="237">
        <v>1</v>
      </c>
      <c r="D398" s="239"/>
      <c r="E398" s="240"/>
      <c r="F398" s="268">
        <v>720000</v>
      </c>
      <c r="G398" s="124"/>
    </row>
    <row r="399" spans="1:7" ht="37.5">
      <c r="A399" s="286">
        <v>26</v>
      </c>
      <c r="B399" s="238" t="s">
        <v>1415</v>
      </c>
      <c r="C399" s="237">
        <v>1</v>
      </c>
      <c r="D399" s="239"/>
      <c r="E399" s="240"/>
      <c r="F399" s="268">
        <v>720000</v>
      </c>
      <c r="G399" s="124"/>
    </row>
    <row r="400" spans="1:7" ht="75">
      <c r="A400" s="286">
        <v>27</v>
      </c>
      <c r="B400" s="238" t="s">
        <v>1416</v>
      </c>
      <c r="C400" s="237">
        <v>1</v>
      </c>
      <c r="D400" s="239"/>
      <c r="E400" s="240"/>
      <c r="F400" s="268">
        <v>720000</v>
      </c>
      <c r="G400" s="124"/>
    </row>
    <row r="401" spans="1:7" ht="37.5">
      <c r="A401" s="286">
        <v>28</v>
      </c>
      <c r="B401" s="238" t="s">
        <v>1417</v>
      </c>
      <c r="C401" s="237">
        <v>1</v>
      </c>
      <c r="D401" s="239"/>
      <c r="E401" s="240"/>
      <c r="F401" s="268">
        <v>720000</v>
      </c>
      <c r="G401" s="124"/>
    </row>
    <row r="402" spans="1:7" ht="37.5">
      <c r="A402" s="286">
        <v>29</v>
      </c>
      <c r="B402" s="238" t="s">
        <v>1418</v>
      </c>
      <c r="C402" s="237">
        <v>1</v>
      </c>
      <c r="D402" s="239"/>
      <c r="E402" s="240"/>
      <c r="F402" s="268">
        <v>720000</v>
      </c>
      <c r="G402" s="124"/>
    </row>
    <row r="403" spans="1:7" ht="37.5">
      <c r="A403" s="286">
        <v>30</v>
      </c>
      <c r="B403" s="238" t="s">
        <v>1419</v>
      </c>
      <c r="C403" s="237">
        <v>1</v>
      </c>
      <c r="D403" s="239"/>
      <c r="E403" s="240"/>
      <c r="F403" s="268">
        <v>450000</v>
      </c>
      <c r="G403" s="124"/>
    </row>
    <row r="404" spans="1:7" ht="37.5">
      <c r="A404" s="286">
        <v>31</v>
      </c>
      <c r="B404" s="238" t="s">
        <v>1420</v>
      </c>
      <c r="C404" s="237">
        <v>1</v>
      </c>
      <c r="D404" s="239"/>
      <c r="E404" s="240"/>
      <c r="F404" s="268">
        <v>720000</v>
      </c>
      <c r="G404" s="124"/>
    </row>
    <row r="405" spans="1:7" ht="37.5">
      <c r="A405" s="286">
        <v>32</v>
      </c>
      <c r="B405" s="238" t="s">
        <v>1421</v>
      </c>
      <c r="C405" s="237">
        <v>1</v>
      </c>
      <c r="D405" s="239"/>
      <c r="E405" s="240"/>
      <c r="F405" s="268">
        <v>580000</v>
      </c>
      <c r="G405" s="124"/>
    </row>
    <row r="406" spans="1:7" ht="37.5">
      <c r="A406" s="286">
        <v>33</v>
      </c>
      <c r="B406" s="238" t="s">
        <v>1422</v>
      </c>
      <c r="C406" s="237">
        <v>1</v>
      </c>
      <c r="D406" s="239"/>
      <c r="E406" s="240"/>
      <c r="F406" s="268">
        <v>580000</v>
      </c>
      <c r="G406" s="124"/>
    </row>
    <row r="407" spans="1:7" ht="37.5">
      <c r="A407" s="286">
        <v>34</v>
      </c>
      <c r="B407" s="238" t="s">
        <v>1423</v>
      </c>
      <c r="C407" s="237">
        <v>1</v>
      </c>
      <c r="D407" s="239"/>
      <c r="E407" s="240"/>
      <c r="F407" s="268">
        <v>460000</v>
      </c>
      <c r="G407" s="124"/>
    </row>
    <row r="408" spans="1:7" ht="37.5">
      <c r="A408" s="286">
        <v>35</v>
      </c>
      <c r="B408" s="238" t="s">
        <v>1424</v>
      </c>
      <c r="C408" s="237">
        <v>1</v>
      </c>
      <c r="D408" s="239"/>
      <c r="E408" s="240"/>
      <c r="F408" s="268">
        <v>323000</v>
      </c>
      <c r="G408" s="124"/>
    </row>
    <row r="409" spans="1:7" ht="18.75">
      <c r="A409" s="286">
        <v>36</v>
      </c>
      <c r="B409" s="232" t="s">
        <v>1425</v>
      </c>
      <c r="C409" s="237"/>
      <c r="D409" s="239"/>
      <c r="E409" s="240"/>
      <c r="F409" s="268"/>
      <c r="G409" s="124"/>
    </row>
    <row r="410" spans="1:7" ht="18.75">
      <c r="A410" s="289" t="s">
        <v>1426</v>
      </c>
      <c r="B410" s="238" t="s">
        <v>1120</v>
      </c>
      <c r="C410" s="237">
        <v>1</v>
      </c>
      <c r="D410" s="239"/>
      <c r="E410" s="240"/>
      <c r="F410" s="268">
        <v>2300000</v>
      </c>
      <c r="G410" s="124"/>
    </row>
    <row r="411" spans="1:7" ht="18.75">
      <c r="A411" s="289" t="s">
        <v>1427</v>
      </c>
      <c r="B411" s="238" t="s">
        <v>1428</v>
      </c>
      <c r="C411" s="237">
        <v>1</v>
      </c>
      <c r="D411" s="239"/>
      <c r="E411" s="240"/>
      <c r="F411" s="268">
        <v>2300000</v>
      </c>
      <c r="G411" s="124"/>
    </row>
    <row r="412" spans="1:7" ht="18.75">
      <c r="A412" s="289" t="s">
        <v>1429</v>
      </c>
      <c r="B412" s="238" t="s">
        <v>1121</v>
      </c>
      <c r="C412" s="237">
        <v>1</v>
      </c>
      <c r="D412" s="239"/>
      <c r="E412" s="240"/>
      <c r="F412" s="268">
        <v>2700000</v>
      </c>
      <c r="G412" s="124"/>
    </row>
    <row r="413" spans="1:7" ht="18.75">
      <c r="A413" s="289" t="s">
        <v>1430</v>
      </c>
      <c r="B413" s="238" t="s">
        <v>1431</v>
      </c>
      <c r="C413" s="237">
        <v>1</v>
      </c>
      <c r="D413" s="239"/>
      <c r="E413" s="240"/>
      <c r="F413" s="268">
        <v>3800000</v>
      </c>
      <c r="G413" s="124"/>
    </row>
    <row r="414" spans="1:7" ht="18.75">
      <c r="A414" s="283" t="s">
        <v>255</v>
      </c>
      <c r="B414" s="232" t="s">
        <v>1432</v>
      </c>
      <c r="C414" s="237"/>
      <c r="D414" s="239"/>
      <c r="E414" s="240"/>
      <c r="F414" s="268"/>
      <c r="G414" s="124"/>
    </row>
    <row r="415" spans="1:7" ht="18.75">
      <c r="A415" s="297">
        <v>1</v>
      </c>
      <c r="B415" s="232" t="s">
        <v>1433</v>
      </c>
      <c r="C415" s="237"/>
      <c r="D415" s="239"/>
      <c r="E415" s="240"/>
      <c r="F415" s="268"/>
      <c r="G415" s="124"/>
    </row>
    <row r="416" spans="1:7" ht="37.5">
      <c r="A416" s="298" t="s">
        <v>586</v>
      </c>
      <c r="B416" s="238" t="s">
        <v>1434</v>
      </c>
      <c r="C416" s="237">
        <v>1</v>
      </c>
      <c r="D416" s="239"/>
      <c r="E416" s="240"/>
      <c r="F416" s="268">
        <v>2750000</v>
      </c>
      <c r="G416" s="124"/>
    </row>
    <row r="417" spans="1:7" ht="37.5">
      <c r="A417" s="298" t="s">
        <v>591</v>
      </c>
      <c r="B417" s="238" t="s">
        <v>1435</v>
      </c>
      <c r="C417" s="237">
        <v>3</v>
      </c>
      <c r="D417" s="239"/>
      <c r="E417" s="240"/>
      <c r="F417" s="268">
        <v>2000000</v>
      </c>
      <c r="G417" s="124"/>
    </row>
    <row r="418" spans="1:7" ht="18.75">
      <c r="A418" s="298" t="s">
        <v>737</v>
      </c>
      <c r="B418" s="238" t="s">
        <v>1436</v>
      </c>
      <c r="C418" s="237">
        <v>2</v>
      </c>
      <c r="D418" s="239"/>
      <c r="E418" s="240"/>
      <c r="F418" s="268">
        <v>2200000</v>
      </c>
      <c r="G418" s="124"/>
    </row>
    <row r="419" spans="1:7" ht="37.5">
      <c r="A419" s="298" t="s">
        <v>773</v>
      </c>
      <c r="B419" s="238" t="s">
        <v>1437</v>
      </c>
      <c r="C419" s="237">
        <v>3</v>
      </c>
      <c r="D419" s="239"/>
      <c r="E419" s="240"/>
      <c r="F419" s="268">
        <v>2000000</v>
      </c>
      <c r="G419" s="124"/>
    </row>
    <row r="420" spans="1:7" ht="37.5">
      <c r="A420" s="298" t="s">
        <v>1114</v>
      </c>
      <c r="B420" s="238" t="s">
        <v>1438</v>
      </c>
      <c r="C420" s="237">
        <v>3</v>
      </c>
      <c r="D420" s="239"/>
      <c r="E420" s="240"/>
      <c r="F420" s="268">
        <v>2000000</v>
      </c>
      <c r="G420" s="124"/>
    </row>
    <row r="421" spans="1:7" ht="37.5">
      <c r="A421" s="298" t="s">
        <v>1367</v>
      </c>
      <c r="B421" s="238" t="s">
        <v>1439</v>
      </c>
      <c r="C421" s="237">
        <v>4</v>
      </c>
      <c r="D421" s="239"/>
      <c r="E421" s="240"/>
      <c r="F421" s="268">
        <v>1600000</v>
      </c>
      <c r="G421" s="124"/>
    </row>
    <row r="422" spans="1:7" ht="37.5">
      <c r="A422" s="298" t="s">
        <v>1369</v>
      </c>
      <c r="B422" s="238" t="s">
        <v>1440</v>
      </c>
      <c r="C422" s="237">
        <v>2</v>
      </c>
      <c r="D422" s="239"/>
      <c r="E422" s="240"/>
      <c r="F422" s="268">
        <v>2200000</v>
      </c>
      <c r="G422" s="124"/>
    </row>
    <row r="423" spans="1:7" ht="37.5">
      <c r="A423" s="297">
        <v>2</v>
      </c>
      <c r="B423" s="232" t="s">
        <v>1441</v>
      </c>
      <c r="C423" s="237"/>
      <c r="D423" s="239"/>
      <c r="E423" s="240"/>
      <c r="F423" s="268"/>
      <c r="G423" s="124"/>
    </row>
    <row r="424" spans="1:7" ht="37.5">
      <c r="A424" s="298" t="s">
        <v>678</v>
      </c>
      <c r="B424" s="238" t="s">
        <v>1721</v>
      </c>
      <c r="C424" s="237"/>
      <c r="D424" s="239"/>
      <c r="E424" s="240"/>
      <c r="F424" s="268"/>
      <c r="G424" s="124"/>
    </row>
    <row r="425" spans="1:7" ht="37.5">
      <c r="A425" s="298" t="s">
        <v>269</v>
      </c>
      <c r="B425" s="248" t="s">
        <v>1722</v>
      </c>
      <c r="C425" s="237">
        <v>1</v>
      </c>
      <c r="D425" s="239"/>
      <c r="E425" s="240"/>
      <c r="F425" s="268">
        <v>1600000</v>
      </c>
      <c r="G425" s="124"/>
    </row>
    <row r="426" spans="1:7" ht="37.5">
      <c r="A426" s="298" t="s">
        <v>269</v>
      </c>
      <c r="B426" s="249" t="s">
        <v>1723</v>
      </c>
      <c r="C426" s="237">
        <v>2</v>
      </c>
      <c r="D426" s="239"/>
      <c r="E426" s="240"/>
      <c r="F426" s="268">
        <v>830000</v>
      </c>
      <c r="G426" s="124"/>
    </row>
    <row r="427" spans="1:7" ht="37.5">
      <c r="A427" s="298" t="s">
        <v>679</v>
      </c>
      <c r="B427" s="248" t="s">
        <v>1724</v>
      </c>
      <c r="C427" s="237"/>
      <c r="D427" s="239"/>
      <c r="E427" s="240"/>
      <c r="F427" s="268"/>
      <c r="G427" s="124"/>
    </row>
    <row r="428" spans="1:7" ht="37.5">
      <c r="A428" s="298" t="s">
        <v>269</v>
      </c>
      <c r="B428" s="238" t="s">
        <v>1725</v>
      </c>
      <c r="C428" s="237">
        <v>1</v>
      </c>
      <c r="D428" s="239"/>
      <c r="E428" s="240"/>
      <c r="F428" s="268">
        <v>1100000</v>
      </c>
      <c r="G428" s="124"/>
    </row>
    <row r="429" spans="1:7" ht="37.5">
      <c r="A429" s="298" t="s">
        <v>269</v>
      </c>
      <c r="B429" s="242" t="s">
        <v>1726</v>
      </c>
      <c r="C429" s="237">
        <v>2</v>
      </c>
      <c r="D429" s="239"/>
      <c r="E429" s="240"/>
      <c r="F429" s="268">
        <v>800000</v>
      </c>
      <c r="G429" s="124"/>
    </row>
    <row r="430" spans="1:7" ht="37.5">
      <c r="A430" s="298" t="s">
        <v>269</v>
      </c>
      <c r="B430" s="248" t="s">
        <v>1727</v>
      </c>
      <c r="C430" s="237">
        <v>2</v>
      </c>
      <c r="D430" s="239"/>
      <c r="E430" s="240"/>
      <c r="F430" s="268">
        <v>800000</v>
      </c>
      <c r="G430" s="124"/>
    </row>
    <row r="431" spans="1:7" ht="37.5">
      <c r="A431" s="298" t="s">
        <v>269</v>
      </c>
      <c r="B431" s="249" t="s">
        <v>1728</v>
      </c>
      <c r="C431" s="237">
        <v>3</v>
      </c>
      <c r="D431" s="239"/>
      <c r="E431" s="240"/>
      <c r="F431" s="268">
        <v>700000</v>
      </c>
      <c r="G431" s="124"/>
    </row>
    <row r="432" spans="1:7" ht="37.5">
      <c r="A432" s="298" t="s">
        <v>269</v>
      </c>
      <c r="B432" s="249" t="s">
        <v>1729</v>
      </c>
      <c r="C432" s="237">
        <v>2</v>
      </c>
      <c r="D432" s="239"/>
      <c r="E432" s="240"/>
      <c r="F432" s="268">
        <v>800000</v>
      </c>
      <c r="G432" s="124"/>
    </row>
    <row r="433" spans="1:7" ht="37.5">
      <c r="A433" s="310" t="s">
        <v>680</v>
      </c>
      <c r="B433" s="317" t="s">
        <v>1730</v>
      </c>
      <c r="C433" s="312"/>
      <c r="D433" s="313"/>
      <c r="E433" s="314"/>
      <c r="F433" s="315"/>
      <c r="G433" s="124"/>
    </row>
    <row r="434" spans="1:7" ht="37.5" customHeight="1">
      <c r="A434" s="310" t="s">
        <v>269</v>
      </c>
      <c r="B434" s="311" t="s">
        <v>1731</v>
      </c>
      <c r="C434" s="312">
        <v>1</v>
      </c>
      <c r="D434" s="313"/>
      <c r="E434" s="314"/>
      <c r="F434" s="315">
        <v>900000</v>
      </c>
      <c r="G434" s="124"/>
    </row>
    <row r="435" spans="1:7" ht="34.5" customHeight="1">
      <c r="A435" s="310" t="s">
        <v>269</v>
      </c>
      <c r="B435" s="311" t="s">
        <v>1732</v>
      </c>
      <c r="C435" s="312">
        <v>3</v>
      </c>
      <c r="D435" s="313"/>
      <c r="E435" s="314"/>
      <c r="F435" s="315">
        <v>750000</v>
      </c>
      <c r="G435" s="124"/>
    </row>
    <row r="436" spans="1:7" ht="37.5">
      <c r="A436" s="310" t="s">
        <v>269</v>
      </c>
      <c r="B436" s="316" t="s">
        <v>1733</v>
      </c>
      <c r="C436" s="312">
        <v>2</v>
      </c>
      <c r="D436" s="313"/>
      <c r="E436" s="314"/>
      <c r="F436" s="315">
        <v>800000</v>
      </c>
      <c r="G436" s="124"/>
    </row>
    <row r="437" spans="1:7" ht="18.75">
      <c r="A437" s="310" t="s">
        <v>269</v>
      </c>
      <c r="B437" s="316" t="s">
        <v>1734</v>
      </c>
      <c r="C437" s="312">
        <v>3</v>
      </c>
      <c r="D437" s="313"/>
      <c r="E437" s="314"/>
      <c r="F437" s="315">
        <v>750000</v>
      </c>
      <c r="G437" s="124"/>
    </row>
    <row r="438" spans="1:7" ht="37.5">
      <c r="A438" s="298" t="s">
        <v>681</v>
      </c>
      <c r="B438" s="248" t="s">
        <v>1735</v>
      </c>
      <c r="C438" s="237"/>
      <c r="D438" s="239"/>
      <c r="E438" s="240"/>
      <c r="F438" s="268"/>
      <c r="G438" s="124"/>
    </row>
    <row r="439" spans="1:7" ht="37.5">
      <c r="A439" s="298" t="s">
        <v>269</v>
      </c>
      <c r="B439" s="248" t="s">
        <v>1736</v>
      </c>
      <c r="C439" s="237">
        <v>1</v>
      </c>
      <c r="D439" s="239"/>
      <c r="E439" s="240"/>
      <c r="F439" s="268">
        <v>700000</v>
      </c>
      <c r="G439" s="124"/>
    </row>
    <row r="440" spans="1:7" ht="37.5">
      <c r="A440" s="298" t="s">
        <v>269</v>
      </c>
      <c r="B440" s="248" t="s">
        <v>1737</v>
      </c>
      <c r="C440" s="237">
        <v>2</v>
      </c>
      <c r="D440" s="239"/>
      <c r="E440" s="240"/>
      <c r="F440" s="268">
        <v>600000</v>
      </c>
      <c r="G440" s="124"/>
    </row>
    <row r="441" spans="1:7" ht="37.5">
      <c r="A441" s="298" t="s">
        <v>692</v>
      </c>
      <c r="B441" s="242" t="s">
        <v>1442</v>
      </c>
      <c r="C441" s="237">
        <v>1</v>
      </c>
      <c r="D441" s="239"/>
      <c r="E441" s="240"/>
      <c r="F441" s="268">
        <v>900000</v>
      </c>
      <c r="G441" s="124"/>
    </row>
    <row r="442" spans="1:7" ht="37.5">
      <c r="A442" s="298" t="s">
        <v>693</v>
      </c>
      <c r="B442" s="242" t="s">
        <v>1443</v>
      </c>
      <c r="C442" s="237">
        <v>1</v>
      </c>
      <c r="D442" s="239"/>
      <c r="E442" s="240"/>
      <c r="F442" s="268">
        <v>600000</v>
      </c>
      <c r="G442" s="124"/>
    </row>
    <row r="443" spans="1:7" ht="37.5">
      <c r="A443" s="298" t="s">
        <v>694</v>
      </c>
      <c r="B443" s="242" t="s">
        <v>1444</v>
      </c>
      <c r="C443" s="237">
        <v>1</v>
      </c>
      <c r="D443" s="239"/>
      <c r="E443" s="240"/>
      <c r="F443" s="268">
        <v>700000</v>
      </c>
      <c r="G443" s="124"/>
    </row>
    <row r="444" spans="1:7" ht="37.5">
      <c r="A444" s="298" t="s">
        <v>695</v>
      </c>
      <c r="B444" s="242" t="s">
        <v>1738</v>
      </c>
      <c r="C444" s="237"/>
      <c r="D444" s="239"/>
      <c r="E444" s="240"/>
      <c r="F444" s="268"/>
      <c r="G444" s="124"/>
    </row>
    <row r="445" spans="1:7" ht="37.5">
      <c r="A445" s="298" t="s">
        <v>269</v>
      </c>
      <c r="B445" s="242" t="s">
        <v>1739</v>
      </c>
      <c r="C445" s="237">
        <v>1</v>
      </c>
      <c r="D445" s="239"/>
      <c r="E445" s="240"/>
      <c r="F445" s="268">
        <v>900000</v>
      </c>
      <c r="G445" s="124"/>
    </row>
    <row r="446" spans="1:7" ht="37.5">
      <c r="A446" s="298" t="s">
        <v>269</v>
      </c>
      <c r="B446" s="249" t="s">
        <v>1740</v>
      </c>
      <c r="C446" s="237">
        <v>2</v>
      </c>
      <c r="D446" s="239"/>
      <c r="E446" s="240"/>
      <c r="F446" s="268">
        <v>800000</v>
      </c>
      <c r="G446" s="124"/>
    </row>
    <row r="447" spans="1:7" ht="37.5">
      <c r="A447" s="298" t="s">
        <v>696</v>
      </c>
      <c r="B447" s="249" t="s">
        <v>1445</v>
      </c>
      <c r="C447" s="237">
        <v>1</v>
      </c>
      <c r="D447" s="239"/>
      <c r="E447" s="240"/>
      <c r="F447" s="268">
        <v>900000</v>
      </c>
      <c r="G447" s="124"/>
    </row>
    <row r="448" spans="1:7" ht="37.5">
      <c r="A448" s="298" t="s">
        <v>697</v>
      </c>
      <c r="B448" s="249" t="s">
        <v>1446</v>
      </c>
      <c r="C448" s="237">
        <v>1</v>
      </c>
      <c r="D448" s="239"/>
      <c r="E448" s="240"/>
      <c r="F448" s="268">
        <v>700000</v>
      </c>
      <c r="G448" s="124"/>
    </row>
    <row r="449" spans="1:7" ht="37.5">
      <c r="A449" s="298" t="s">
        <v>698</v>
      </c>
      <c r="B449" s="249" t="s">
        <v>1447</v>
      </c>
      <c r="C449" s="237">
        <v>1</v>
      </c>
      <c r="D449" s="239"/>
      <c r="E449" s="240"/>
      <c r="F449" s="268">
        <v>650000</v>
      </c>
      <c r="G449" s="124"/>
    </row>
    <row r="450" spans="1:7" ht="37.5">
      <c r="A450" s="293" t="s">
        <v>699</v>
      </c>
      <c r="B450" s="238" t="s">
        <v>1448</v>
      </c>
      <c r="C450" s="237">
        <v>1</v>
      </c>
      <c r="D450" s="239"/>
      <c r="E450" s="240"/>
      <c r="F450" s="268">
        <v>700000</v>
      </c>
      <c r="G450" s="124"/>
    </row>
    <row r="451" spans="1:7" ht="37.5">
      <c r="A451" s="298" t="s">
        <v>700</v>
      </c>
      <c r="B451" s="238" t="s">
        <v>1449</v>
      </c>
      <c r="C451" s="237">
        <v>1</v>
      </c>
      <c r="D451" s="239"/>
      <c r="E451" s="240"/>
      <c r="F451" s="268">
        <v>700000</v>
      </c>
      <c r="G451" s="124"/>
    </row>
    <row r="452" spans="1:7" ht="37.5">
      <c r="A452" s="298" t="s">
        <v>701</v>
      </c>
      <c r="B452" s="248" t="s">
        <v>1450</v>
      </c>
      <c r="C452" s="237">
        <v>1</v>
      </c>
      <c r="D452" s="239"/>
      <c r="E452" s="240"/>
      <c r="F452" s="268">
        <v>800000</v>
      </c>
      <c r="G452" s="124"/>
    </row>
    <row r="453" spans="1:7" ht="37.5">
      <c r="A453" s="298" t="s">
        <v>702</v>
      </c>
      <c r="B453" s="248" t="s">
        <v>1451</v>
      </c>
      <c r="C453" s="237">
        <v>1</v>
      </c>
      <c r="D453" s="239"/>
      <c r="E453" s="240"/>
      <c r="F453" s="268">
        <v>750000</v>
      </c>
      <c r="G453" s="124"/>
    </row>
    <row r="454" spans="1:7" ht="18.75">
      <c r="A454" s="283"/>
      <c r="B454" s="261" t="s">
        <v>1004</v>
      </c>
      <c r="C454" s="237"/>
      <c r="D454" s="239"/>
      <c r="E454" s="240"/>
      <c r="F454" s="268"/>
      <c r="G454" s="124"/>
    </row>
    <row r="455" spans="1:7" ht="37.5">
      <c r="A455" s="283">
        <v>3</v>
      </c>
      <c r="B455" s="248" t="s">
        <v>1452</v>
      </c>
      <c r="C455" s="237">
        <v>1</v>
      </c>
      <c r="D455" s="239"/>
      <c r="E455" s="240"/>
      <c r="F455" s="268">
        <v>800000</v>
      </c>
      <c r="G455" s="124"/>
    </row>
    <row r="456" spans="1:7" ht="37.5">
      <c r="A456" s="300">
        <v>4</v>
      </c>
      <c r="B456" s="253" t="s">
        <v>1453</v>
      </c>
      <c r="C456" s="237">
        <v>1</v>
      </c>
      <c r="D456" s="239"/>
      <c r="E456" s="240"/>
      <c r="F456" s="268">
        <v>800000</v>
      </c>
      <c r="G456" s="124"/>
    </row>
    <row r="457" spans="1:7" ht="37.5">
      <c r="A457" s="297">
        <v>5</v>
      </c>
      <c r="B457" s="242" t="s">
        <v>1454</v>
      </c>
      <c r="C457" s="237">
        <v>1</v>
      </c>
      <c r="D457" s="239"/>
      <c r="E457" s="240"/>
      <c r="F457" s="268">
        <v>500000</v>
      </c>
      <c r="G457" s="124"/>
    </row>
    <row r="458" spans="1:7" ht="37.5">
      <c r="A458" s="294">
        <v>6</v>
      </c>
      <c r="B458" s="242" t="s">
        <v>1455</v>
      </c>
      <c r="C458" s="237">
        <v>1</v>
      </c>
      <c r="D458" s="239"/>
      <c r="E458" s="240"/>
      <c r="F458" s="268">
        <v>600000</v>
      </c>
      <c r="G458" s="124"/>
    </row>
    <row r="459" spans="1:7" ht="37.5">
      <c r="A459" s="294">
        <v>7</v>
      </c>
      <c r="B459" s="242" t="s">
        <v>1456</v>
      </c>
      <c r="C459" s="237">
        <v>1</v>
      </c>
      <c r="D459" s="239"/>
      <c r="E459" s="240"/>
      <c r="F459" s="268">
        <v>700000</v>
      </c>
      <c r="G459" s="124"/>
    </row>
    <row r="460" spans="1:7" ht="37.5">
      <c r="A460" s="294">
        <v>8</v>
      </c>
      <c r="B460" s="242" t="s">
        <v>1457</v>
      </c>
      <c r="C460" s="237">
        <v>1</v>
      </c>
      <c r="D460" s="239"/>
      <c r="E460" s="240"/>
      <c r="F460" s="268">
        <v>600000</v>
      </c>
      <c r="G460" s="124"/>
    </row>
    <row r="461" spans="1:7" ht="37.5">
      <c r="A461" s="297">
        <v>9</v>
      </c>
      <c r="B461" s="249" t="s">
        <v>1458</v>
      </c>
      <c r="C461" s="237">
        <v>1</v>
      </c>
      <c r="D461" s="239"/>
      <c r="E461" s="240"/>
      <c r="F461" s="268">
        <v>700000</v>
      </c>
      <c r="G461" s="124"/>
    </row>
    <row r="462" spans="1:7" ht="18.75">
      <c r="A462" s="283">
        <v>10</v>
      </c>
      <c r="B462" s="249" t="s">
        <v>1459</v>
      </c>
      <c r="C462" s="237">
        <v>1</v>
      </c>
      <c r="D462" s="239"/>
      <c r="E462" s="240"/>
      <c r="F462" s="268">
        <v>500000</v>
      </c>
      <c r="G462" s="124"/>
    </row>
    <row r="463" spans="1:7" ht="18.75">
      <c r="A463" s="283">
        <v>11</v>
      </c>
      <c r="B463" s="249" t="s">
        <v>1460</v>
      </c>
      <c r="C463" s="237">
        <v>1</v>
      </c>
      <c r="D463" s="239"/>
      <c r="E463" s="240"/>
      <c r="F463" s="268">
        <v>500000</v>
      </c>
      <c r="G463" s="124"/>
    </row>
    <row r="464" spans="1:7" ht="18.75">
      <c r="A464" s="283">
        <v>12</v>
      </c>
      <c r="B464" s="249" t="s">
        <v>1461</v>
      </c>
      <c r="C464" s="237">
        <v>1</v>
      </c>
      <c r="D464" s="239"/>
      <c r="E464" s="240"/>
      <c r="F464" s="268">
        <v>500000</v>
      </c>
      <c r="G464" s="124"/>
    </row>
    <row r="465" spans="1:7" ht="37.5">
      <c r="A465" s="297">
        <v>13</v>
      </c>
      <c r="B465" s="238" t="s">
        <v>1424</v>
      </c>
      <c r="C465" s="237">
        <v>1</v>
      </c>
      <c r="D465" s="239"/>
      <c r="E465" s="240"/>
      <c r="F465" s="268">
        <v>350000</v>
      </c>
      <c r="G465" s="124"/>
    </row>
    <row r="466" spans="1:7" ht="18.75">
      <c r="A466" s="283" t="s">
        <v>574</v>
      </c>
      <c r="B466" s="232" t="s">
        <v>1462</v>
      </c>
      <c r="C466" s="237"/>
      <c r="D466" s="239"/>
      <c r="E466" s="240"/>
      <c r="F466" s="268"/>
      <c r="G466" s="124"/>
    </row>
    <row r="467" spans="1:7" ht="18.75">
      <c r="A467" s="283">
        <v>1</v>
      </c>
      <c r="B467" s="232" t="s">
        <v>1463</v>
      </c>
      <c r="C467" s="237"/>
      <c r="D467" s="239"/>
      <c r="E467" s="240"/>
      <c r="F467" s="268"/>
      <c r="G467" s="124"/>
    </row>
    <row r="468" spans="1:7" ht="18.75">
      <c r="A468" s="289" t="s">
        <v>586</v>
      </c>
      <c r="B468" s="238" t="s">
        <v>1464</v>
      </c>
      <c r="C468" s="237">
        <v>1</v>
      </c>
      <c r="D468" s="239"/>
      <c r="E468" s="240"/>
      <c r="F468" s="268">
        <v>2400000</v>
      </c>
      <c r="G468" s="124"/>
    </row>
    <row r="469" spans="1:7" ht="18.75">
      <c r="A469" s="289" t="s">
        <v>591</v>
      </c>
      <c r="B469" s="238" t="s">
        <v>1465</v>
      </c>
      <c r="C469" s="237">
        <v>3</v>
      </c>
      <c r="D469" s="239"/>
      <c r="E469" s="240"/>
      <c r="F469" s="268">
        <v>1560000</v>
      </c>
      <c r="G469" s="124"/>
    </row>
    <row r="470" spans="1:7" ht="18.75">
      <c r="A470" s="289" t="s">
        <v>737</v>
      </c>
      <c r="B470" s="238" t="s">
        <v>1466</v>
      </c>
      <c r="C470" s="237">
        <v>2</v>
      </c>
      <c r="D470" s="239"/>
      <c r="E470" s="240"/>
      <c r="F470" s="268">
        <v>1800000</v>
      </c>
      <c r="G470" s="124"/>
    </row>
    <row r="471" spans="1:7" ht="18.75">
      <c r="A471" s="286">
        <v>2</v>
      </c>
      <c r="B471" s="243" t="s">
        <v>1741</v>
      </c>
      <c r="C471" s="237">
        <v>1</v>
      </c>
      <c r="D471" s="239"/>
      <c r="E471" s="240"/>
      <c r="F471" s="268">
        <v>1000000</v>
      </c>
      <c r="G471" s="124"/>
    </row>
    <row r="472" spans="1:7" ht="18.75">
      <c r="A472" s="289"/>
      <c r="B472" s="232" t="s">
        <v>1467</v>
      </c>
      <c r="C472" s="237"/>
      <c r="D472" s="239"/>
      <c r="E472" s="240"/>
      <c r="F472" s="268"/>
      <c r="G472" s="124"/>
    </row>
    <row r="473" spans="1:7" ht="37.5">
      <c r="A473" s="286">
        <v>3</v>
      </c>
      <c r="B473" s="238" t="s">
        <v>1742</v>
      </c>
      <c r="C473" s="237"/>
      <c r="D473" s="239"/>
      <c r="E473" s="240"/>
      <c r="F473" s="268"/>
      <c r="G473" s="124"/>
    </row>
    <row r="474" spans="1:7" ht="18.75">
      <c r="A474" s="289" t="s">
        <v>605</v>
      </c>
      <c r="B474" s="262" t="s">
        <v>1743</v>
      </c>
      <c r="C474" s="237">
        <v>1</v>
      </c>
      <c r="D474" s="239"/>
      <c r="E474" s="240"/>
      <c r="F474" s="268">
        <v>780000</v>
      </c>
      <c r="G474" s="124"/>
    </row>
    <row r="475" spans="1:7" ht="18.75">
      <c r="A475" s="289" t="s">
        <v>606</v>
      </c>
      <c r="B475" s="263" t="s">
        <v>1744</v>
      </c>
      <c r="C475" s="237">
        <v>2</v>
      </c>
      <c r="D475" s="239"/>
      <c r="E475" s="240"/>
      <c r="F475" s="268">
        <v>600000</v>
      </c>
      <c r="G475" s="124"/>
    </row>
    <row r="476" spans="1:7" ht="18.75">
      <c r="A476" s="286">
        <v>4</v>
      </c>
      <c r="B476" s="242" t="s">
        <v>1468</v>
      </c>
      <c r="C476" s="237">
        <v>1</v>
      </c>
      <c r="D476" s="239"/>
      <c r="E476" s="240"/>
      <c r="F476" s="268">
        <v>600000</v>
      </c>
      <c r="G476" s="124"/>
    </row>
    <row r="477" spans="1:7" ht="37.5">
      <c r="A477" s="286">
        <v>5</v>
      </c>
      <c r="B477" s="242" t="s">
        <v>1745</v>
      </c>
      <c r="C477" s="237"/>
      <c r="D477" s="239"/>
      <c r="E477" s="240"/>
      <c r="F477" s="268"/>
      <c r="G477" s="124"/>
    </row>
    <row r="478" spans="1:7" ht="18.75">
      <c r="A478" s="289" t="s">
        <v>1039</v>
      </c>
      <c r="B478" s="242" t="s">
        <v>1746</v>
      </c>
      <c r="C478" s="237">
        <v>1</v>
      </c>
      <c r="D478" s="239"/>
      <c r="E478" s="240"/>
      <c r="F478" s="268">
        <v>780000</v>
      </c>
      <c r="G478" s="124"/>
    </row>
    <row r="479" spans="1:7" ht="37.5">
      <c r="A479" s="289" t="s">
        <v>1040</v>
      </c>
      <c r="B479" s="249" t="s">
        <v>1747</v>
      </c>
      <c r="C479" s="237">
        <v>2</v>
      </c>
      <c r="D479" s="239"/>
      <c r="E479" s="240"/>
      <c r="F479" s="268">
        <v>400000</v>
      </c>
      <c r="G479" s="124"/>
    </row>
    <row r="480" spans="1:7" ht="37.5">
      <c r="A480" s="286">
        <v>6</v>
      </c>
      <c r="B480" s="249" t="s">
        <v>1748</v>
      </c>
      <c r="C480" s="237">
        <v>1</v>
      </c>
      <c r="D480" s="239"/>
      <c r="E480" s="240"/>
      <c r="F480" s="268">
        <v>700000</v>
      </c>
      <c r="G480" s="124"/>
    </row>
    <row r="481" spans="1:7" ht="37.5">
      <c r="A481" s="286">
        <v>7</v>
      </c>
      <c r="B481" s="238" t="s">
        <v>1749</v>
      </c>
      <c r="C481" s="237">
        <v>1</v>
      </c>
      <c r="D481" s="239"/>
      <c r="E481" s="240"/>
      <c r="F481" s="268">
        <v>400000</v>
      </c>
      <c r="G481" s="124"/>
    </row>
    <row r="482" spans="1:7" ht="37.5">
      <c r="A482" s="286">
        <v>8</v>
      </c>
      <c r="B482" s="238" t="s">
        <v>1750</v>
      </c>
      <c r="C482" s="237">
        <v>1</v>
      </c>
      <c r="D482" s="239"/>
      <c r="E482" s="240"/>
      <c r="F482" s="268">
        <v>700000</v>
      </c>
      <c r="G482" s="124"/>
    </row>
    <row r="483" spans="1:7" ht="37.5">
      <c r="A483" s="286">
        <v>9</v>
      </c>
      <c r="B483" s="238" t="s">
        <v>1751</v>
      </c>
      <c r="C483" s="237">
        <v>1</v>
      </c>
      <c r="D483" s="239"/>
      <c r="E483" s="240"/>
      <c r="F483" s="268">
        <v>700000</v>
      </c>
      <c r="G483" s="124"/>
    </row>
    <row r="484" spans="1:7" ht="18.75">
      <c r="A484" s="286">
        <v>10</v>
      </c>
      <c r="B484" s="238" t="s">
        <v>1469</v>
      </c>
      <c r="C484" s="237">
        <v>1</v>
      </c>
      <c r="D484" s="239"/>
      <c r="E484" s="240"/>
      <c r="F484" s="268">
        <v>500000</v>
      </c>
      <c r="G484" s="124"/>
    </row>
    <row r="485" spans="1:7" ht="37.5">
      <c r="A485" s="286">
        <v>11</v>
      </c>
      <c r="B485" s="238" t="s">
        <v>1470</v>
      </c>
      <c r="C485" s="237">
        <v>1</v>
      </c>
      <c r="D485" s="239"/>
      <c r="E485" s="240"/>
      <c r="F485" s="268">
        <v>400000</v>
      </c>
      <c r="G485" s="124"/>
    </row>
    <row r="486" spans="1:7" ht="37.5">
      <c r="A486" s="286">
        <v>12</v>
      </c>
      <c r="B486" s="238" t="s">
        <v>1471</v>
      </c>
      <c r="C486" s="237">
        <v>1</v>
      </c>
      <c r="D486" s="239"/>
      <c r="E486" s="240"/>
      <c r="F486" s="268">
        <v>400000</v>
      </c>
      <c r="G486" s="124"/>
    </row>
    <row r="487" spans="1:7" ht="37.5">
      <c r="A487" s="286">
        <v>13</v>
      </c>
      <c r="B487" s="238" t="s">
        <v>1472</v>
      </c>
      <c r="C487" s="237">
        <v>1</v>
      </c>
      <c r="D487" s="239"/>
      <c r="E487" s="240"/>
      <c r="F487" s="268">
        <v>400000</v>
      </c>
      <c r="G487" s="124"/>
    </row>
    <row r="488" spans="1:7" ht="37.5">
      <c r="A488" s="286">
        <v>14</v>
      </c>
      <c r="B488" s="238" t="s">
        <v>1473</v>
      </c>
      <c r="C488" s="237">
        <v>1</v>
      </c>
      <c r="D488" s="239"/>
      <c r="E488" s="240"/>
      <c r="F488" s="268">
        <v>400000</v>
      </c>
      <c r="G488" s="124"/>
    </row>
    <row r="489" spans="1:7" ht="37.5">
      <c r="A489" s="286">
        <v>15</v>
      </c>
      <c r="B489" s="250" t="s">
        <v>1752</v>
      </c>
      <c r="C489" s="237">
        <v>1</v>
      </c>
      <c r="D489" s="239"/>
      <c r="E489" s="240"/>
      <c r="F489" s="268">
        <v>400000</v>
      </c>
      <c r="G489" s="124"/>
    </row>
    <row r="490" spans="1:7" ht="37.5">
      <c r="A490" s="286">
        <v>16</v>
      </c>
      <c r="B490" s="238" t="s">
        <v>1474</v>
      </c>
      <c r="C490" s="237">
        <v>1</v>
      </c>
      <c r="D490" s="239"/>
      <c r="E490" s="240"/>
      <c r="F490" s="268">
        <v>400000</v>
      </c>
      <c r="G490" s="124"/>
    </row>
    <row r="491" spans="1:7" ht="37.5">
      <c r="A491" s="286">
        <v>17</v>
      </c>
      <c r="B491" s="238" t="s">
        <v>1475</v>
      </c>
      <c r="C491" s="237">
        <v>1</v>
      </c>
      <c r="D491" s="239"/>
      <c r="E491" s="240"/>
      <c r="F491" s="268">
        <v>320000</v>
      </c>
      <c r="G491" s="124"/>
    </row>
    <row r="492" spans="1:7" ht="18.75">
      <c r="A492" s="286">
        <v>18</v>
      </c>
      <c r="B492" s="238" t="s">
        <v>1476</v>
      </c>
      <c r="C492" s="237">
        <v>1</v>
      </c>
      <c r="D492" s="239"/>
      <c r="E492" s="240"/>
      <c r="F492" s="268">
        <v>300000</v>
      </c>
      <c r="G492" s="124"/>
    </row>
    <row r="493" spans="1:7" ht="18.75">
      <c r="A493" s="283" t="s">
        <v>1477</v>
      </c>
      <c r="B493" s="232" t="s">
        <v>1478</v>
      </c>
      <c r="C493" s="237"/>
      <c r="D493" s="239"/>
      <c r="E493" s="240"/>
      <c r="F493" s="268"/>
      <c r="G493" s="124"/>
    </row>
    <row r="494" spans="1:7" ht="18.75">
      <c r="A494" s="283">
        <v>1</v>
      </c>
      <c r="B494" s="232" t="s">
        <v>1479</v>
      </c>
      <c r="C494" s="237"/>
      <c r="D494" s="239"/>
      <c r="E494" s="240"/>
      <c r="F494" s="268"/>
      <c r="G494" s="124"/>
    </row>
    <row r="495" spans="1:7" ht="37.5">
      <c r="A495" s="289" t="s">
        <v>586</v>
      </c>
      <c r="B495" s="238" t="s">
        <v>1480</v>
      </c>
      <c r="C495" s="237">
        <v>1</v>
      </c>
      <c r="D495" s="239"/>
      <c r="E495" s="240"/>
      <c r="F495" s="268">
        <v>1000000</v>
      </c>
      <c r="G495" s="124"/>
    </row>
    <row r="496" spans="1:7" ht="18.75">
      <c r="A496" s="289" t="s">
        <v>591</v>
      </c>
      <c r="B496" s="238" t="s">
        <v>1481</v>
      </c>
      <c r="C496" s="237">
        <v>2</v>
      </c>
      <c r="D496" s="239"/>
      <c r="E496" s="240"/>
      <c r="F496" s="268">
        <v>850000</v>
      </c>
      <c r="G496" s="124"/>
    </row>
    <row r="497" spans="1:7" ht="18.75">
      <c r="A497" s="289" t="s">
        <v>737</v>
      </c>
      <c r="B497" s="238" t="s">
        <v>1482</v>
      </c>
      <c r="C497" s="237">
        <v>3</v>
      </c>
      <c r="D497" s="239"/>
      <c r="E497" s="240"/>
      <c r="F497" s="268">
        <v>680000</v>
      </c>
      <c r="G497" s="124"/>
    </row>
    <row r="498" spans="1:7" ht="18.75">
      <c r="A498" s="289" t="s">
        <v>773</v>
      </c>
      <c r="B498" s="238" t="s">
        <v>1483</v>
      </c>
      <c r="C498" s="237">
        <v>4</v>
      </c>
      <c r="D498" s="239"/>
      <c r="E498" s="240"/>
      <c r="F498" s="268">
        <v>540000</v>
      </c>
      <c r="G498" s="124"/>
    </row>
    <row r="499" spans="1:7" ht="37.5">
      <c r="A499" s="289" t="s">
        <v>1114</v>
      </c>
      <c r="B499" s="238" t="s">
        <v>1484</v>
      </c>
      <c r="C499" s="237">
        <v>5</v>
      </c>
      <c r="D499" s="239"/>
      <c r="E499" s="240"/>
      <c r="F499" s="268">
        <v>430000</v>
      </c>
      <c r="G499" s="124"/>
    </row>
    <row r="500" spans="1:7" ht="18.75">
      <c r="A500" s="283">
        <v>2</v>
      </c>
      <c r="B500" s="232" t="s">
        <v>1485</v>
      </c>
      <c r="C500" s="237"/>
      <c r="D500" s="239"/>
      <c r="E500" s="240"/>
      <c r="F500" s="268"/>
      <c r="G500" s="124"/>
    </row>
    <row r="501" spans="1:7" ht="18.75">
      <c r="A501" s="289" t="s">
        <v>678</v>
      </c>
      <c r="B501" s="238" t="s">
        <v>1486</v>
      </c>
      <c r="C501" s="237">
        <v>1</v>
      </c>
      <c r="D501" s="239"/>
      <c r="E501" s="240"/>
      <c r="F501" s="268">
        <v>850000</v>
      </c>
      <c r="G501" s="124"/>
    </row>
    <row r="502" spans="1:7" ht="37.5">
      <c r="A502" s="289" t="s">
        <v>679</v>
      </c>
      <c r="B502" s="238" t="s">
        <v>1487</v>
      </c>
      <c r="C502" s="237">
        <v>2</v>
      </c>
      <c r="D502" s="239"/>
      <c r="E502" s="240"/>
      <c r="F502" s="268">
        <v>720000</v>
      </c>
      <c r="G502" s="124"/>
    </row>
    <row r="503" spans="1:7" ht="18.75">
      <c r="A503" s="301"/>
      <c r="B503" s="232" t="s">
        <v>1004</v>
      </c>
      <c r="C503" s="237"/>
      <c r="D503" s="239"/>
      <c r="E503" s="240"/>
      <c r="F503" s="268"/>
      <c r="G503" s="124"/>
    </row>
    <row r="504" spans="1:7" ht="18.75">
      <c r="A504" s="286">
        <v>3</v>
      </c>
      <c r="B504" s="242" t="s">
        <v>1488</v>
      </c>
      <c r="C504" s="237">
        <v>1</v>
      </c>
      <c r="D504" s="239"/>
      <c r="E504" s="240"/>
      <c r="F504" s="268">
        <v>850000</v>
      </c>
      <c r="G504" s="124"/>
    </row>
    <row r="505" spans="1:7" ht="56.25">
      <c r="A505" s="286">
        <v>4</v>
      </c>
      <c r="B505" s="238" t="s">
        <v>1489</v>
      </c>
      <c r="C505" s="237">
        <v>1</v>
      </c>
      <c r="D505" s="239"/>
      <c r="E505" s="240"/>
      <c r="F505" s="268">
        <v>430000</v>
      </c>
      <c r="G505" s="124"/>
    </row>
    <row r="506" spans="1:7" ht="18.75">
      <c r="A506" s="286">
        <v>5</v>
      </c>
      <c r="B506" s="238" t="s">
        <v>1490</v>
      </c>
      <c r="C506" s="237">
        <v>1</v>
      </c>
      <c r="D506" s="239"/>
      <c r="E506" s="240"/>
      <c r="F506" s="268">
        <v>500000</v>
      </c>
      <c r="G506" s="124"/>
    </row>
    <row r="507" spans="1:7" ht="37.5">
      <c r="A507" s="286">
        <v>6</v>
      </c>
      <c r="B507" s="238" t="s">
        <v>1491</v>
      </c>
      <c r="C507" s="237">
        <v>1</v>
      </c>
      <c r="D507" s="239"/>
      <c r="E507" s="240"/>
      <c r="F507" s="268">
        <v>500000</v>
      </c>
      <c r="G507" s="124"/>
    </row>
    <row r="508" spans="1:7" ht="37.5">
      <c r="A508" s="286">
        <v>7</v>
      </c>
      <c r="B508" s="238" t="s">
        <v>1492</v>
      </c>
      <c r="C508" s="237">
        <v>1</v>
      </c>
      <c r="D508" s="239"/>
      <c r="E508" s="240"/>
      <c r="F508" s="268">
        <v>330000</v>
      </c>
      <c r="G508" s="124"/>
    </row>
    <row r="509" spans="1:7" ht="37.5">
      <c r="A509" s="286">
        <v>8</v>
      </c>
      <c r="B509" s="238" t="s">
        <v>1753</v>
      </c>
      <c r="C509" s="237">
        <v>1</v>
      </c>
      <c r="D509" s="239"/>
      <c r="E509" s="240"/>
      <c r="F509" s="268">
        <v>600000</v>
      </c>
      <c r="G509" s="124"/>
    </row>
    <row r="510" spans="1:7" ht="37.5">
      <c r="A510" s="286">
        <v>9</v>
      </c>
      <c r="B510" s="238" t="s">
        <v>1493</v>
      </c>
      <c r="C510" s="237">
        <v>1</v>
      </c>
      <c r="D510" s="239"/>
      <c r="E510" s="240"/>
      <c r="F510" s="268">
        <v>330000</v>
      </c>
      <c r="G510" s="124"/>
    </row>
    <row r="511" spans="1:7" ht="37.5">
      <c r="A511" s="286">
        <v>10</v>
      </c>
      <c r="B511" s="238" t="s">
        <v>1494</v>
      </c>
      <c r="C511" s="237">
        <v>1</v>
      </c>
      <c r="D511" s="239"/>
      <c r="E511" s="240"/>
      <c r="F511" s="268">
        <v>330000</v>
      </c>
      <c r="G511" s="124"/>
    </row>
    <row r="512" spans="1:7" ht="56.25">
      <c r="A512" s="286">
        <v>11</v>
      </c>
      <c r="B512" s="238" t="s">
        <v>1495</v>
      </c>
      <c r="C512" s="237">
        <v>1</v>
      </c>
      <c r="D512" s="239"/>
      <c r="E512" s="240"/>
      <c r="F512" s="268">
        <v>330000</v>
      </c>
      <c r="G512" s="124"/>
    </row>
    <row r="513" spans="1:7" ht="37.5">
      <c r="A513" s="286">
        <v>12</v>
      </c>
      <c r="B513" s="238" t="s">
        <v>1496</v>
      </c>
      <c r="C513" s="237">
        <v>1</v>
      </c>
      <c r="D513" s="239"/>
      <c r="E513" s="240"/>
      <c r="F513" s="268">
        <v>430000</v>
      </c>
      <c r="G513" s="124"/>
    </row>
    <row r="514" spans="1:7" ht="56.25">
      <c r="A514" s="286">
        <v>13</v>
      </c>
      <c r="B514" s="238" t="s">
        <v>1497</v>
      </c>
      <c r="C514" s="237">
        <v>1</v>
      </c>
      <c r="D514" s="239"/>
      <c r="E514" s="240"/>
      <c r="F514" s="268">
        <v>300000</v>
      </c>
      <c r="G514" s="124"/>
    </row>
    <row r="515" spans="1:7" ht="37.5">
      <c r="A515" s="286">
        <v>14</v>
      </c>
      <c r="B515" s="238" t="s">
        <v>1754</v>
      </c>
      <c r="C515" s="237">
        <v>1</v>
      </c>
      <c r="D515" s="239"/>
      <c r="E515" s="240"/>
      <c r="F515" s="268">
        <v>300000</v>
      </c>
      <c r="G515" s="124"/>
    </row>
    <row r="516" spans="1:7" ht="37.5">
      <c r="A516" s="286">
        <v>15</v>
      </c>
      <c r="B516" s="238" t="s">
        <v>1498</v>
      </c>
      <c r="C516" s="237">
        <v>1</v>
      </c>
      <c r="D516" s="239"/>
      <c r="E516" s="240"/>
      <c r="F516" s="268">
        <v>330000</v>
      </c>
      <c r="G516" s="124"/>
    </row>
    <row r="517" spans="1:7" ht="18.75">
      <c r="A517" s="283" t="s">
        <v>1499</v>
      </c>
      <c r="B517" s="232" t="s">
        <v>1500</v>
      </c>
      <c r="C517" s="229"/>
      <c r="D517" s="239"/>
      <c r="E517" s="240"/>
      <c r="F517" s="268"/>
      <c r="G517" s="124"/>
    </row>
    <row r="518" spans="1:7" ht="18.75">
      <c r="A518" s="297">
        <v>1</v>
      </c>
      <c r="B518" s="232" t="s">
        <v>1501</v>
      </c>
      <c r="C518" s="237"/>
      <c r="D518" s="239"/>
      <c r="E518" s="240"/>
      <c r="F518" s="268"/>
      <c r="G518" s="124"/>
    </row>
    <row r="519" spans="1:7" ht="37.5">
      <c r="A519" s="299" t="s">
        <v>586</v>
      </c>
      <c r="B519" s="260" t="s">
        <v>1502</v>
      </c>
      <c r="C519" s="237">
        <v>2</v>
      </c>
      <c r="D519" s="239"/>
      <c r="E519" s="240"/>
      <c r="F519" s="268">
        <v>1100000</v>
      </c>
      <c r="G519" s="124"/>
    </row>
    <row r="520" spans="1:7" ht="37.5">
      <c r="A520" s="298" t="s">
        <v>591</v>
      </c>
      <c r="B520" s="238" t="s">
        <v>1755</v>
      </c>
      <c r="C520" s="237">
        <v>1</v>
      </c>
      <c r="D520" s="239"/>
      <c r="E520" s="240"/>
      <c r="F520" s="268">
        <v>1320000</v>
      </c>
      <c r="G520" s="124"/>
    </row>
    <row r="521" spans="1:7" ht="18.75">
      <c r="A521" s="297">
        <v>2</v>
      </c>
      <c r="B521" s="232" t="s">
        <v>1741</v>
      </c>
      <c r="C521" s="237"/>
      <c r="D521" s="239"/>
      <c r="E521" s="240"/>
      <c r="F521" s="268"/>
      <c r="G521" s="124"/>
    </row>
    <row r="522" spans="1:7" ht="37.5">
      <c r="A522" s="298" t="s">
        <v>678</v>
      </c>
      <c r="B522" s="238" t="s">
        <v>1503</v>
      </c>
      <c r="C522" s="237">
        <v>1</v>
      </c>
      <c r="D522" s="239"/>
      <c r="E522" s="240"/>
      <c r="F522" s="268">
        <v>2100000</v>
      </c>
      <c r="G522" s="124"/>
    </row>
    <row r="523" spans="1:7" ht="37.5">
      <c r="A523" s="298" t="s">
        <v>679</v>
      </c>
      <c r="B523" s="238" t="s">
        <v>1504</v>
      </c>
      <c r="C523" s="237">
        <v>3</v>
      </c>
      <c r="D523" s="239"/>
      <c r="E523" s="240"/>
      <c r="F523" s="268">
        <v>1700000</v>
      </c>
      <c r="G523" s="124"/>
    </row>
    <row r="524" spans="1:7" ht="18.75">
      <c r="A524" s="298" t="s">
        <v>680</v>
      </c>
      <c r="B524" s="238" t="s">
        <v>1505</v>
      </c>
      <c r="C524" s="237">
        <v>2</v>
      </c>
      <c r="D524" s="239"/>
      <c r="E524" s="240"/>
      <c r="F524" s="268">
        <v>2000000</v>
      </c>
      <c r="G524" s="124"/>
    </row>
    <row r="525" spans="1:7" ht="18.75">
      <c r="A525" s="298" t="s">
        <v>681</v>
      </c>
      <c r="B525" s="238" t="s">
        <v>1506</v>
      </c>
      <c r="C525" s="237">
        <v>4</v>
      </c>
      <c r="D525" s="239"/>
      <c r="E525" s="240"/>
      <c r="F525" s="268">
        <v>1400000</v>
      </c>
      <c r="G525" s="124"/>
    </row>
    <row r="526" spans="1:7" ht="18.75">
      <c r="A526" s="301"/>
      <c r="B526" s="232" t="s">
        <v>1004</v>
      </c>
      <c r="C526" s="237"/>
      <c r="D526" s="239"/>
      <c r="E526" s="240"/>
      <c r="F526" s="268"/>
      <c r="G526" s="124"/>
    </row>
    <row r="527" spans="1:7" ht="37.5">
      <c r="A527" s="297">
        <v>3</v>
      </c>
      <c r="B527" s="238" t="s">
        <v>1756</v>
      </c>
      <c r="C527" s="264">
        <v>1</v>
      </c>
      <c r="D527" s="239"/>
      <c r="E527" s="240"/>
      <c r="F527" s="268">
        <v>1200000</v>
      </c>
      <c r="G527" s="124"/>
    </row>
    <row r="528" spans="1:7" ht="37.5">
      <c r="A528" s="297">
        <v>4</v>
      </c>
      <c r="B528" s="238" t="s">
        <v>1507</v>
      </c>
      <c r="C528" s="237">
        <v>1</v>
      </c>
      <c r="D528" s="239"/>
      <c r="E528" s="240"/>
      <c r="F528" s="268">
        <v>540000</v>
      </c>
      <c r="G528" s="124"/>
    </row>
    <row r="529" spans="1:7" ht="18.75">
      <c r="A529" s="297">
        <v>5</v>
      </c>
      <c r="B529" s="238" t="s">
        <v>1508</v>
      </c>
      <c r="C529" s="237">
        <v>1</v>
      </c>
      <c r="D529" s="239"/>
      <c r="E529" s="240"/>
      <c r="F529" s="268">
        <v>540000</v>
      </c>
      <c r="G529" s="124"/>
    </row>
    <row r="530" spans="1:7" ht="18.75">
      <c r="A530" s="297">
        <v>6</v>
      </c>
      <c r="B530" s="238" t="s">
        <v>1757</v>
      </c>
      <c r="C530" s="237"/>
      <c r="D530" s="239"/>
      <c r="E530" s="240"/>
      <c r="F530" s="268"/>
      <c r="G530" s="124"/>
    </row>
    <row r="531" spans="1:7" ht="37.5">
      <c r="A531" s="298" t="s">
        <v>793</v>
      </c>
      <c r="B531" s="238" t="s">
        <v>1758</v>
      </c>
      <c r="C531" s="237">
        <v>1</v>
      </c>
      <c r="D531" s="239"/>
      <c r="E531" s="240"/>
      <c r="F531" s="268">
        <v>540000</v>
      </c>
      <c r="G531" s="124"/>
    </row>
    <row r="532" spans="1:7" ht="37.5">
      <c r="A532" s="298" t="s">
        <v>795</v>
      </c>
      <c r="B532" s="238" t="s">
        <v>1759</v>
      </c>
      <c r="C532" s="265">
        <v>2</v>
      </c>
      <c r="D532" s="239"/>
      <c r="E532" s="240"/>
      <c r="F532" s="268">
        <v>490000</v>
      </c>
      <c r="G532" s="124"/>
    </row>
    <row r="533" spans="1:7" ht="56.25">
      <c r="A533" s="297">
        <v>7</v>
      </c>
      <c r="B533" s="248" t="s">
        <v>1509</v>
      </c>
      <c r="C533" s="265">
        <v>1</v>
      </c>
      <c r="D533" s="239"/>
      <c r="E533" s="240"/>
      <c r="F533" s="268">
        <v>490000</v>
      </c>
      <c r="G533" s="124"/>
    </row>
    <row r="534" spans="1:7" ht="37.5">
      <c r="A534" s="297">
        <v>8</v>
      </c>
      <c r="B534" s="249" t="s">
        <v>1510</v>
      </c>
      <c r="C534" s="237">
        <v>1</v>
      </c>
      <c r="D534" s="239"/>
      <c r="E534" s="240"/>
      <c r="F534" s="268">
        <v>490000</v>
      </c>
      <c r="G534" s="124"/>
    </row>
    <row r="535" spans="1:7" ht="75">
      <c r="A535" s="300">
        <v>9</v>
      </c>
      <c r="B535" s="260" t="s">
        <v>1511</v>
      </c>
      <c r="C535" s="237">
        <v>1</v>
      </c>
      <c r="D535" s="239"/>
      <c r="E535" s="240"/>
      <c r="F535" s="268">
        <v>320000</v>
      </c>
      <c r="G535" s="124"/>
    </row>
    <row r="536" spans="1:7" ht="18.75">
      <c r="A536" s="300">
        <v>10</v>
      </c>
      <c r="B536" s="260" t="s">
        <v>1512</v>
      </c>
      <c r="C536" s="237">
        <v>1</v>
      </c>
      <c r="D536" s="239"/>
      <c r="E536" s="240"/>
      <c r="F536" s="268">
        <v>300000</v>
      </c>
      <c r="G536" s="124"/>
    </row>
    <row r="537" spans="1:7" ht="18.75">
      <c r="A537" s="283" t="s">
        <v>1513</v>
      </c>
      <c r="B537" s="232" t="s">
        <v>1514</v>
      </c>
      <c r="C537" s="237"/>
      <c r="D537" s="239"/>
      <c r="E537" s="240"/>
      <c r="F537" s="268"/>
      <c r="G537" s="124"/>
    </row>
    <row r="538" spans="1:7" ht="18.75">
      <c r="A538" s="283">
        <v>1</v>
      </c>
      <c r="B538" s="232" t="s">
        <v>1515</v>
      </c>
      <c r="C538" s="237"/>
      <c r="D538" s="239"/>
      <c r="E538" s="240"/>
      <c r="F538" s="268"/>
      <c r="G538" s="124"/>
    </row>
    <row r="539" spans="1:7" ht="18.75">
      <c r="A539" s="289" t="s">
        <v>586</v>
      </c>
      <c r="B539" s="238" t="s">
        <v>1516</v>
      </c>
      <c r="C539" s="237">
        <v>1</v>
      </c>
      <c r="D539" s="239"/>
      <c r="E539" s="240"/>
      <c r="F539" s="268">
        <v>300000</v>
      </c>
      <c r="G539" s="124"/>
    </row>
    <row r="540" spans="1:7" ht="18.75">
      <c r="A540" s="289" t="s">
        <v>591</v>
      </c>
      <c r="B540" s="238" t="s">
        <v>1517</v>
      </c>
      <c r="C540" s="237">
        <v>2</v>
      </c>
      <c r="D540" s="239"/>
      <c r="E540" s="240"/>
      <c r="F540" s="268">
        <v>300000</v>
      </c>
      <c r="G540" s="124"/>
    </row>
    <row r="541" spans="1:7" ht="37.5">
      <c r="A541" s="286">
        <v>2</v>
      </c>
      <c r="B541" s="238" t="s">
        <v>1518</v>
      </c>
      <c r="C541" s="237">
        <v>1</v>
      </c>
      <c r="D541" s="239"/>
      <c r="E541" s="240"/>
      <c r="F541" s="268">
        <v>250000</v>
      </c>
      <c r="G541" s="124"/>
    </row>
    <row r="542" spans="1:7" ht="37.5">
      <c r="A542" s="286">
        <v>3</v>
      </c>
      <c r="B542" s="238" t="s">
        <v>1424</v>
      </c>
      <c r="C542" s="237">
        <v>1</v>
      </c>
      <c r="D542" s="239"/>
      <c r="E542" s="240"/>
      <c r="F542" s="268">
        <v>110000</v>
      </c>
      <c r="G542" s="124"/>
    </row>
    <row r="543" spans="1:7" ht="18.75">
      <c r="A543" s="283" t="s">
        <v>1519</v>
      </c>
      <c r="B543" s="232" t="s">
        <v>1520</v>
      </c>
      <c r="C543" s="229"/>
      <c r="D543" s="239"/>
      <c r="E543" s="240"/>
      <c r="F543" s="268"/>
      <c r="G543" s="124"/>
    </row>
    <row r="544" spans="1:7" ht="18.75">
      <c r="A544" s="283">
        <v>1</v>
      </c>
      <c r="B544" s="232" t="s">
        <v>1521</v>
      </c>
      <c r="C544" s="237"/>
      <c r="D544" s="239"/>
      <c r="E544" s="240"/>
      <c r="F544" s="268"/>
      <c r="G544" s="124"/>
    </row>
    <row r="545" spans="1:7" ht="18.75">
      <c r="A545" s="289" t="s">
        <v>586</v>
      </c>
      <c r="B545" s="242" t="s">
        <v>1522</v>
      </c>
      <c r="C545" s="237">
        <v>1</v>
      </c>
      <c r="D545" s="239"/>
      <c r="E545" s="240"/>
      <c r="F545" s="268">
        <v>270000</v>
      </c>
      <c r="G545" s="124"/>
    </row>
    <row r="546" spans="1:7" ht="18.75">
      <c r="A546" s="289" t="s">
        <v>591</v>
      </c>
      <c r="B546" s="242" t="s">
        <v>1523</v>
      </c>
      <c r="C546" s="237">
        <v>1</v>
      </c>
      <c r="D546" s="239"/>
      <c r="E546" s="240"/>
      <c r="F546" s="268">
        <v>270000</v>
      </c>
      <c r="G546" s="124"/>
    </row>
    <row r="547" spans="1:7" ht="37.5">
      <c r="A547" s="289" t="s">
        <v>737</v>
      </c>
      <c r="B547" s="242" t="s">
        <v>1524</v>
      </c>
      <c r="C547" s="237">
        <v>2</v>
      </c>
      <c r="D547" s="239"/>
      <c r="E547" s="240"/>
      <c r="F547" s="268">
        <v>240000</v>
      </c>
      <c r="G547" s="124"/>
    </row>
    <row r="548" spans="1:7" ht="37.5">
      <c r="A548" s="286">
        <v>2</v>
      </c>
      <c r="B548" s="242" t="s">
        <v>1525</v>
      </c>
      <c r="C548" s="237">
        <v>1</v>
      </c>
      <c r="D548" s="239"/>
      <c r="E548" s="240"/>
      <c r="F548" s="268">
        <v>240000</v>
      </c>
      <c r="G548" s="124"/>
    </row>
    <row r="549" spans="1:7" ht="37.5">
      <c r="A549" s="286">
        <v>3</v>
      </c>
      <c r="B549" s="238" t="s">
        <v>1526</v>
      </c>
      <c r="C549" s="237">
        <v>1</v>
      </c>
      <c r="D549" s="239"/>
      <c r="E549" s="240"/>
      <c r="F549" s="268">
        <v>220000</v>
      </c>
      <c r="G549" s="124"/>
    </row>
    <row r="550" spans="1:7" ht="37.5">
      <c r="A550" s="286">
        <v>4</v>
      </c>
      <c r="B550" s="238" t="s">
        <v>1760</v>
      </c>
      <c r="C550" s="237">
        <v>1</v>
      </c>
      <c r="D550" s="239"/>
      <c r="E550" s="240"/>
      <c r="F550" s="268">
        <v>170000</v>
      </c>
      <c r="G550" s="124"/>
    </row>
    <row r="551" spans="1:7" ht="37.5">
      <c r="A551" s="286">
        <v>5</v>
      </c>
      <c r="B551" s="238" t="s">
        <v>1527</v>
      </c>
      <c r="C551" s="237">
        <v>1</v>
      </c>
      <c r="D551" s="239"/>
      <c r="E551" s="240"/>
      <c r="F551" s="268">
        <v>170000</v>
      </c>
      <c r="G551" s="124"/>
    </row>
    <row r="552" spans="1:7" ht="18.75">
      <c r="A552" s="286">
        <v>6</v>
      </c>
      <c r="B552" s="238" t="s">
        <v>1528</v>
      </c>
      <c r="C552" s="237">
        <v>1</v>
      </c>
      <c r="D552" s="239"/>
      <c r="E552" s="240"/>
      <c r="F552" s="268">
        <v>170000</v>
      </c>
      <c r="G552" s="124"/>
    </row>
    <row r="553" spans="1:7" ht="37.5">
      <c r="A553" s="286">
        <v>7</v>
      </c>
      <c r="B553" s="238" t="s">
        <v>1424</v>
      </c>
      <c r="C553" s="237">
        <v>1</v>
      </c>
      <c r="D553" s="239"/>
      <c r="E553" s="240"/>
      <c r="F553" s="268">
        <v>110000</v>
      </c>
      <c r="G553" s="124"/>
    </row>
    <row r="554" spans="1:7" ht="18.75">
      <c r="A554" s="283" t="s">
        <v>1529</v>
      </c>
      <c r="B554" s="232" t="s">
        <v>1530</v>
      </c>
      <c r="C554" s="237"/>
      <c r="D554" s="239"/>
      <c r="E554" s="240"/>
      <c r="F554" s="268"/>
      <c r="G554" s="124"/>
    </row>
    <row r="555" spans="1:7" ht="37.5">
      <c r="A555" s="286">
        <v>1</v>
      </c>
      <c r="B555" s="242" t="s">
        <v>1531</v>
      </c>
      <c r="C555" s="237">
        <v>1</v>
      </c>
      <c r="D555" s="239"/>
      <c r="E555" s="240"/>
      <c r="F555" s="268">
        <v>350000</v>
      </c>
      <c r="G555" s="124"/>
    </row>
    <row r="556" spans="1:7" ht="37.5">
      <c r="A556" s="286" t="s">
        <v>1532</v>
      </c>
      <c r="B556" s="242" t="s">
        <v>1533</v>
      </c>
      <c r="C556" s="237">
        <v>1</v>
      </c>
      <c r="D556" s="239"/>
      <c r="E556" s="240"/>
      <c r="F556" s="268">
        <v>230000</v>
      </c>
      <c r="G556" s="124"/>
    </row>
    <row r="557" spans="1:7" ht="37.5">
      <c r="A557" s="286">
        <v>3</v>
      </c>
      <c r="B557" s="242" t="s">
        <v>1534</v>
      </c>
      <c r="C557" s="237">
        <v>1</v>
      </c>
      <c r="D557" s="239"/>
      <c r="E557" s="240"/>
      <c r="F557" s="268">
        <v>190000</v>
      </c>
      <c r="G557" s="124"/>
    </row>
    <row r="558" spans="1:7" ht="37.5">
      <c r="A558" s="286">
        <v>4</v>
      </c>
      <c r="B558" s="242" t="s">
        <v>1535</v>
      </c>
      <c r="C558" s="237">
        <v>1</v>
      </c>
      <c r="D558" s="239"/>
      <c r="E558" s="240"/>
      <c r="F558" s="268">
        <v>190000</v>
      </c>
      <c r="G558" s="124"/>
    </row>
    <row r="559" spans="1:7" ht="37.5">
      <c r="A559" s="286">
        <v>5</v>
      </c>
      <c r="B559" s="242" t="s">
        <v>1536</v>
      </c>
      <c r="C559" s="237">
        <v>1</v>
      </c>
      <c r="D559" s="239"/>
      <c r="E559" s="240"/>
      <c r="F559" s="268">
        <v>190000</v>
      </c>
      <c r="G559" s="124"/>
    </row>
    <row r="560" spans="1:7" ht="56.25">
      <c r="A560" s="286">
        <v>6</v>
      </c>
      <c r="B560" s="242" t="s">
        <v>1537</v>
      </c>
      <c r="C560" s="237">
        <v>1</v>
      </c>
      <c r="D560" s="239"/>
      <c r="E560" s="240"/>
      <c r="F560" s="268">
        <v>190000</v>
      </c>
      <c r="G560" s="124"/>
    </row>
    <row r="561" spans="1:7" ht="37.5">
      <c r="A561" s="286">
        <v>7</v>
      </c>
      <c r="B561" s="242" t="s">
        <v>1424</v>
      </c>
      <c r="C561" s="237">
        <v>1</v>
      </c>
      <c r="D561" s="239"/>
      <c r="E561" s="240"/>
      <c r="F561" s="268">
        <v>120000</v>
      </c>
      <c r="G561" s="124"/>
    </row>
    <row r="562" spans="1:7" ht="18.75">
      <c r="A562" s="283" t="s">
        <v>1538</v>
      </c>
      <c r="B562" s="232" t="s">
        <v>1539</v>
      </c>
      <c r="C562" s="237"/>
      <c r="D562" s="239"/>
      <c r="E562" s="240"/>
      <c r="F562" s="268"/>
      <c r="G562" s="124"/>
    </row>
    <row r="563" spans="1:7" ht="18.75">
      <c r="A563" s="283">
        <v>1</v>
      </c>
      <c r="B563" s="232" t="s">
        <v>1540</v>
      </c>
      <c r="C563" s="237"/>
      <c r="D563" s="239"/>
      <c r="E563" s="240"/>
      <c r="F563" s="268"/>
      <c r="G563" s="124"/>
    </row>
    <row r="564" spans="1:7" ht="37.5">
      <c r="A564" s="289" t="s">
        <v>586</v>
      </c>
      <c r="B564" s="242" t="s">
        <v>1541</v>
      </c>
      <c r="C564" s="237">
        <v>1</v>
      </c>
      <c r="D564" s="239"/>
      <c r="E564" s="240"/>
      <c r="F564" s="268">
        <v>1350000</v>
      </c>
      <c r="G564" s="124"/>
    </row>
    <row r="565" spans="1:7" ht="37.5">
      <c r="A565" s="289" t="s">
        <v>591</v>
      </c>
      <c r="B565" s="242" t="s">
        <v>1542</v>
      </c>
      <c r="C565" s="237">
        <v>2</v>
      </c>
      <c r="D565" s="239"/>
      <c r="E565" s="240"/>
      <c r="F565" s="268">
        <v>1150000</v>
      </c>
      <c r="G565" s="124"/>
    </row>
    <row r="566" spans="1:7" ht="18.75">
      <c r="A566" s="286">
        <v>2</v>
      </c>
      <c r="B566" s="238" t="s">
        <v>1543</v>
      </c>
      <c r="C566" s="237">
        <v>1</v>
      </c>
      <c r="D566" s="239"/>
      <c r="E566" s="240"/>
      <c r="F566" s="268">
        <v>750000</v>
      </c>
      <c r="G566" s="124"/>
    </row>
    <row r="567" spans="1:7" ht="37.5">
      <c r="A567" s="286">
        <v>3</v>
      </c>
      <c r="B567" s="238" t="s">
        <v>1544</v>
      </c>
      <c r="C567" s="237">
        <v>1</v>
      </c>
      <c r="D567" s="239"/>
      <c r="E567" s="240"/>
      <c r="F567" s="268">
        <v>750000</v>
      </c>
      <c r="G567" s="124"/>
    </row>
    <row r="568" spans="1:7" ht="37.5">
      <c r="A568" s="286">
        <v>4</v>
      </c>
      <c r="B568" s="238" t="s">
        <v>1545</v>
      </c>
      <c r="C568" s="237">
        <v>1</v>
      </c>
      <c r="D568" s="239"/>
      <c r="E568" s="240"/>
      <c r="F568" s="268">
        <v>750000</v>
      </c>
      <c r="G568" s="124"/>
    </row>
    <row r="569" spans="1:7" ht="18.75">
      <c r="A569" s="286">
        <v>5</v>
      </c>
      <c r="B569" s="238" t="s">
        <v>1546</v>
      </c>
      <c r="C569" s="237">
        <v>1</v>
      </c>
      <c r="D569" s="239"/>
      <c r="E569" s="240"/>
      <c r="F569" s="268">
        <v>750000</v>
      </c>
      <c r="G569" s="124"/>
    </row>
    <row r="570" spans="1:7" ht="37.5">
      <c r="A570" s="286">
        <v>6</v>
      </c>
      <c r="B570" s="242" t="s">
        <v>1547</v>
      </c>
      <c r="C570" s="237">
        <v>1</v>
      </c>
      <c r="D570" s="239"/>
      <c r="E570" s="240"/>
      <c r="F570" s="268">
        <v>380000</v>
      </c>
      <c r="G570" s="124"/>
    </row>
    <row r="571" spans="1:7" ht="37.5">
      <c r="A571" s="286">
        <v>7</v>
      </c>
      <c r="B571" s="238" t="s">
        <v>1548</v>
      </c>
      <c r="C571" s="237">
        <v>1</v>
      </c>
      <c r="D571" s="239"/>
      <c r="E571" s="240"/>
      <c r="F571" s="268">
        <v>380000</v>
      </c>
      <c r="G571" s="124"/>
    </row>
    <row r="572" spans="1:7" ht="37.5">
      <c r="A572" s="286">
        <v>8</v>
      </c>
      <c r="B572" s="238" t="s">
        <v>1549</v>
      </c>
      <c r="C572" s="237">
        <v>1</v>
      </c>
      <c r="D572" s="239"/>
      <c r="E572" s="240"/>
      <c r="F572" s="268">
        <v>300000</v>
      </c>
      <c r="G572" s="124"/>
    </row>
    <row r="573" spans="1:7" ht="37.5">
      <c r="A573" s="286">
        <v>9</v>
      </c>
      <c r="B573" s="238" t="s">
        <v>1550</v>
      </c>
      <c r="C573" s="237">
        <v>1</v>
      </c>
      <c r="D573" s="239"/>
      <c r="E573" s="240"/>
      <c r="F573" s="268">
        <v>300000</v>
      </c>
      <c r="G573" s="124"/>
    </row>
    <row r="574" spans="1:7" ht="37.5">
      <c r="A574" s="286">
        <v>10</v>
      </c>
      <c r="B574" s="238" t="s">
        <v>1551</v>
      </c>
      <c r="C574" s="237">
        <v>1</v>
      </c>
      <c r="D574" s="239"/>
      <c r="E574" s="240"/>
      <c r="F574" s="268">
        <v>300000</v>
      </c>
      <c r="G574" s="124"/>
    </row>
    <row r="575" spans="1:7" ht="37.5">
      <c r="A575" s="286">
        <v>11</v>
      </c>
      <c r="B575" s="238" t="s">
        <v>1552</v>
      </c>
      <c r="C575" s="237">
        <v>1</v>
      </c>
      <c r="D575" s="239"/>
      <c r="E575" s="240"/>
      <c r="F575" s="268">
        <v>300000</v>
      </c>
      <c r="G575" s="124"/>
    </row>
    <row r="576" spans="1:7" ht="37.5">
      <c r="A576" s="286">
        <v>12</v>
      </c>
      <c r="B576" s="238" t="s">
        <v>1553</v>
      </c>
      <c r="C576" s="237">
        <v>1</v>
      </c>
      <c r="D576" s="239"/>
      <c r="E576" s="240"/>
      <c r="F576" s="268">
        <v>300000</v>
      </c>
      <c r="G576" s="124"/>
    </row>
    <row r="577" spans="1:7" ht="37.5">
      <c r="A577" s="286">
        <v>13</v>
      </c>
      <c r="B577" s="238" t="s">
        <v>1554</v>
      </c>
      <c r="C577" s="237">
        <v>1</v>
      </c>
      <c r="D577" s="239"/>
      <c r="E577" s="240"/>
      <c r="F577" s="268">
        <v>300000</v>
      </c>
      <c r="G577" s="124"/>
    </row>
    <row r="578" spans="1:7" ht="37.5">
      <c r="A578" s="286">
        <v>14</v>
      </c>
      <c r="B578" s="238" t="s">
        <v>1555</v>
      </c>
      <c r="C578" s="237">
        <v>1</v>
      </c>
      <c r="D578" s="239"/>
      <c r="E578" s="240"/>
      <c r="F578" s="268">
        <v>300000</v>
      </c>
      <c r="G578" s="124"/>
    </row>
    <row r="579" spans="1:7" ht="18.75">
      <c r="A579" s="286">
        <v>15</v>
      </c>
      <c r="B579" s="238" t="s">
        <v>1556</v>
      </c>
      <c r="C579" s="237">
        <v>1</v>
      </c>
      <c r="D579" s="239"/>
      <c r="E579" s="240"/>
      <c r="F579" s="268">
        <v>180000</v>
      </c>
      <c r="G579" s="124"/>
    </row>
    <row r="580" spans="1:7" ht="18.75">
      <c r="A580" s="283" t="s">
        <v>1557</v>
      </c>
      <c r="B580" s="232" t="s">
        <v>1558</v>
      </c>
      <c r="C580" s="237"/>
      <c r="D580" s="239"/>
      <c r="E580" s="240"/>
      <c r="F580" s="268"/>
      <c r="G580" s="124"/>
    </row>
    <row r="581" spans="1:7" ht="18.75">
      <c r="A581" s="283">
        <v>1</v>
      </c>
      <c r="B581" s="232" t="s">
        <v>1515</v>
      </c>
      <c r="C581" s="237"/>
      <c r="D581" s="239"/>
      <c r="E581" s="240"/>
      <c r="F581" s="268"/>
      <c r="G581" s="124"/>
    </row>
    <row r="582" spans="1:7" ht="18.75">
      <c r="A582" s="289" t="s">
        <v>586</v>
      </c>
      <c r="B582" s="238" t="s">
        <v>1559</v>
      </c>
      <c r="C582" s="237">
        <v>2</v>
      </c>
      <c r="D582" s="239"/>
      <c r="E582" s="240"/>
      <c r="F582" s="268">
        <v>500000</v>
      </c>
      <c r="G582" s="124"/>
    </row>
    <row r="583" spans="1:7" ht="18.75">
      <c r="A583" s="289" t="s">
        <v>591</v>
      </c>
      <c r="B583" s="238" t="s">
        <v>1560</v>
      </c>
      <c r="C583" s="237">
        <v>1</v>
      </c>
      <c r="D583" s="239"/>
      <c r="E583" s="240"/>
      <c r="F583" s="268">
        <v>550000</v>
      </c>
      <c r="G583" s="124"/>
    </row>
    <row r="584" spans="1:7" ht="18.75">
      <c r="A584" s="289" t="s">
        <v>737</v>
      </c>
      <c r="B584" s="238" t="s">
        <v>1561</v>
      </c>
      <c r="C584" s="237">
        <v>2</v>
      </c>
      <c r="D584" s="239"/>
      <c r="E584" s="240"/>
      <c r="F584" s="268">
        <v>500000</v>
      </c>
      <c r="G584" s="124"/>
    </row>
    <row r="585" spans="1:7" ht="37.5">
      <c r="A585" s="289" t="s">
        <v>773</v>
      </c>
      <c r="B585" s="238" t="s">
        <v>1562</v>
      </c>
      <c r="C585" s="237">
        <v>3</v>
      </c>
      <c r="D585" s="239"/>
      <c r="E585" s="240"/>
      <c r="F585" s="268">
        <v>450000</v>
      </c>
      <c r="G585" s="124"/>
    </row>
    <row r="586" spans="1:7" ht="18.75">
      <c r="A586" s="286">
        <v>2</v>
      </c>
      <c r="B586" s="232" t="s">
        <v>1563</v>
      </c>
      <c r="C586" s="237"/>
      <c r="D586" s="239"/>
      <c r="E586" s="240"/>
      <c r="F586" s="268"/>
      <c r="G586" s="124"/>
    </row>
    <row r="587" spans="1:7" ht="18.75">
      <c r="A587" s="289" t="s">
        <v>678</v>
      </c>
      <c r="B587" s="238" t="s">
        <v>1564</v>
      </c>
      <c r="C587" s="237">
        <v>2</v>
      </c>
      <c r="D587" s="239"/>
      <c r="E587" s="240"/>
      <c r="F587" s="268">
        <v>360000</v>
      </c>
      <c r="G587" s="124"/>
    </row>
    <row r="588" spans="1:7" ht="18.75">
      <c r="A588" s="289" t="s">
        <v>679</v>
      </c>
      <c r="B588" s="238" t="s">
        <v>1565</v>
      </c>
      <c r="C588" s="237">
        <v>1</v>
      </c>
      <c r="D588" s="239"/>
      <c r="E588" s="240"/>
      <c r="F588" s="268">
        <v>400000</v>
      </c>
      <c r="G588" s="124"/>
    </row>
    <row r="589" spans="1:7" ht="18.75">
      <c r="A589" s="289" t="s">
        <v>680</v>
      </c>
      <c r="B589" s="238" t="s">
        <v>1566</v>
      </c>
      <c r="C589" s="237">
        <v>3</v>
      </c>
      <c r="D589" s="239"/>
      <c r="E589" s="240"/>
      <c r="F589" s="268">
        <v>320000</v>
      </c>
      <c r="G589" s="124"/>
    </row>
    <row r="590" spans="1:7" ht="18.75">
      <c r="A590" s="286">
        <v>3</v>
      </c>
      <c r="B590" s="232" t="s">
        <v>1567</v>
      </c>
      <c r="C590" s="237"/>
      <c r="D590" s="239"/>
      <c r="E590" s="240"/>
      <c r="F590" s="268"/>
      <c r="G590" s="124"/>
    </row>
    <row r="591" spans="1:7" ht="37.5">
      <c r="A591" s="289"/>
      <c r="B591" s="238" t="s">
        <v>1568</v>
      </c>
      <c r="C591" s="237">
        <v>1</v>
      </c>
      <c r="D591" s="239"/>
      <c r="E591" s="240"/>
      <c r="F591" s="268">
        <v>480000</v>
      </c>
      <c r="G591" s="124"/>
    </row>
    <row r="592" spans="1:7" ht="18.75">
      <c r="A592" s="301"/>
      <c r="B592" s="232" t="s">
        <v>1569</v>
      </c>
      <c r="C592" s="237"/>
      <c r="D592" s="239"/>
      <c r="E592" s="240"/>
      <c r="F592" s="268"/>
      <c r="G592" s="124"/>
    </row>
    <row r="593" spans="1:7" ht="37.5">
      <c r="A593" s="283">
        <v>4</v>
      </c>
      <c r="B593" s="250" t="s">
        <v>1570</v>
      </c>
      <c r="C593" s="237">
        <v>1</v>
      </c>
      <c r="D593" s="239"/>
      <c r="E593" s="240"/>
      <c r="F593" s="268">
        <v>290000</v>
      </c>
      <c r="G593" s="124"/>
    </row>
    <row r="594" spans="1:7" ht="37.5">
      <c r="A594" s="283">
        <v>5</v>
      </c>
      <c r="B594" s="238" t="s">
        <v>1761</v>
      </c>
      <c r="C594" s="237"/>
      <c r="D594" s="239"/>
      <c r="E594" s="240"/>
      <c r="F594" s="268"/>
      <c r="G594" s="124"/>
    </row>
    <row r="595" spans="1:7" ht="37.5">
      <c r="A595" s="251" t="s">
        <v>1039</v>
      </c>
      <c r="B595" s="238" t="s">
        <v>1762</v>
      </c>
      <c r="C595" s="237">
        <v>1</v>
      </c>
      <c r="D595" s="239"/>
      <c r="E595" s="240"/>
      <c r="F595" s="268">
        <v>290000</v>
      </c>
      <c r="G595" s="124"/>
    </row>
    <row r="596" spans="1:7" ht="18.75">
      <c r="A596" s="251" t="s">
        <v>1040</v>
      </c>
      <c r="B596" s="250" t="s">
        <v>1763</v>
      </c>
      <c r="C596" s="237">
        <v>2</v>
      </c>
      <c r="D596" s="239"/>
      <c r="E596" s="240"/>
      <c r="F596" s="268">
        <v>210000</v>
      </c>
      <c r="G596" s="124"/>
    </row>
    <row r="597" spans="1:7" ht="37.5">
      <c r="A597" s="283">
        <v>6</v>
      </c>
      <c r="B597" s="238" t="s">
        <v>1571</v>
      </c>
      <c r="C597" s="237">
        <v>1</v>
      </c>
      <c r="D597" s="239"/>
      <c r="E597" s="240"/>
      <c r="F597" s="268">
        <v>290000</v>
      </c>
      <c r="G597" s="124"/>
    </row>
    <row r="598" spans="1:7" ht="18.75">
      <c r="A598" s="283">
        <v>7</v>
      </c>
      <c r="B598" s="238" t="s">
        <v>1572</v>
      </c>
      <c r="C598" s="237">
        <v>1</v>
      </c>
      <c r="D598" s="239"/>
      <c r="E598" s="240"/>
      <c r="F598" s="268">
        <v>450000</v>
      </c>
      <c r="G598" s="124"/>
    </row>
    <row r="599" spans="1:7" ht="37.5">
      <c r="A599" s="283">
        <v>8</v>
      </c>
      <c r="B599" s="238" t="s">
        <v>1764</v>
      </c>
      <c r="C599" s="237"/>
      <c r="D599" s="239"/>
      <c r="E599" s="240"/>
      <c r="F599" s="268"/>
      <c r="G599" s="124"/>
    </row>
    <row r="600" spans="1:7" ht="37.5">
      <c r="A600" s="251" t="s">
        <v>774</v>
      </c>
      <c r="B600" s="238" t="s">
        <v>1765</v>
      </c>
      <c r="C600" s="237">
        <v>1</v>
      </c>
      <c r="D600" s="239"/>
      <c r="E600" s="240"/>
      <c r="F600" s="268">
        <v>310000</v>
      </c>
      <c r="G600" s="124"/>
    </row>
    <row r="601" spans="1:7" ht="37.5">
      <c r="A601" s="251" t="s">
        <v>775</v>
      </c>
      <c r="B601" s="238" t="s">
        <v>1766</v>
      </c>
      <c r="C601" s="237">
        <v>2</v>
      </c>
      <c r="D601" s="239"/>
      <c r="E601" s="240"/>
      <c r="F601" s="268">
        <v>280000</v>
      </c>
      <c r="G601" s="124"/>
    </row>
    <row r="602" spans="1:7" ht="56.25">
      <c r="A602" s="283">
        <v>9</v>
      </c>
      <c r="B602" s="238" t="s">
        <v>1573</v>
      </c>
      <c r="C602" s="237">
        <v>1</v>
      </c>
      <c r="D602" s="239"/>
      <c r="E602" s="240"/>
      <c r="F602" s="268">
        <v>220000</v>
      </c>
      <c r="G602" s="124"/>
    </row>
    <row r="603" spans="1:7" ht="37.5">
      <c r="A603" s="283">
        <v>10</v>
      </c>
      <c r="B603" s="238" t="s">
        <v>1767</v>
      </c>
      <c r="C603" s="237">
        <v>1</v>
      </c>
      <c r="D603" s="239"/>
      <c r="E603" s="240"/>
      <c r="F603" s="268">
        <v>220000</v>
      </c>
      <c r="G603" s="124"/>
    </row>
    <row r="604" spans="1:7" ht="18.75">
      <c r="A604" s="283">
        <v>11</v>
      </c>
      <c r="B604" s="238" t="s">
        <v>1768</v>
      </c>
      <c r="C604" s="237">
        <v>1</v>
      </c>
      <c r="D604" s="239"/>
      <c r="E604" s="240"/>
      <c r="F604" s="268">
        <v>220000</v>
      </c>
      <c r="G604" s="124"/>
    </row>
    <row r="605" spans="1:7" ht="37.5">
      <c r="A605" s="283">
        <v>12</v>
      </c>
      <c r="B605" s="238" t="s">
        <v>1574</v>
      </c>
      <c r="C605" s="237">
        <v>1</v>
      </c>
      <c r="D605" s="239"/>
      <c r="E605" s="240"/>
      <c r="F605" s="268">
        <v>220000</v>
      </c>
      <c r="G605" s="124"/>
    </row>
    <row r="606" spans="1:7" ht="37.5">
      <c r="A606" s="283">
        <v>13</v>
      </c>
      <c r="B606" s="238" t="s">
        <v>1575</v>
      </c>
      <c r="C606" s="237">
        <v>1</v>
      </c>
      <c r="D606" s="239"/>
      <c r="E606" s="240"/>
      <c r="F606" s="268">
        <v>220000</v>
      </c>
      <c r="G606" s="124"/>
    </row>
    <row r="607" spans="1:7" ht="37.5">
      <c r="A607" s="283">
        <v>14</v>
      </c>
      <c r="B607" s="238" t="s">
        <v>1576</v>
      </c>
      <c r="C607" s="237">
        <v>1</v>
      </c>
      <c r="D607" s="239"/>
      <c r="E607" s="240"/>
      <c r="F607" s="268">
        <v>220000</v>
      </c>
      <c r="G607" s="124"/>
    </row>
    <row r="608" spans="1:7" ht="18.75">
      <c r="A608" s="283">
        <v>15</v>
      </c>
      <c r="B608" s="238" t="s">
        <v>1556</v>
      </c>
      <c r="C608" s="237">
        <v>1</v>
      </c>
      <c r="D608" s="239"/>
      <c r="E608" s="240"/>
      <c r="F608" s="268">
        <v>140000</v>
      </c>
      <c r="G608" s="124"/>
    </row>
    <row r="610" spans="1:5" ht="15">
      <c r="A610" s="165"/>
      <c r="B610" s="165"/>
      <c r="C610" s="14"/>
      <c r="D610" s="14"/>
      <c r="E610" s="140"/>
    </row>
  </sheetData>
  <sheetProtection/>
  <mergeCells count="8">
    <mergeCell ref="B3:F3"/>
    <mergeCell ref="G83:G84"/>
    <mergeCell ref="G94:G96"/>
    <mergeCell ref="A1:G2"/>
    <mergeCell ref="G32:G33"/>
    <mergeCell ref="G7:G10"/>
    <mergeCell ref="G28:G29"/>
    <mergeCell ref="G65:G66"/>
  </mergeCells>
  <printOptions horizontalCentered="1"/>
  <pageMargins left="0.7" right="0.7" top="0.5" bottom="0.6" header="0.393700787401575" footer="0.393700787401575"/>
  <pageSetup firstPageNumber="4" useFirstPageNumber="1" fitToHeight="0" horizontalDpi="600" verticalDpi="600" orientation="portrait" paperSize="9" r:id="rId3"/>
  <headerFooter>
    <oddFooter>&amp;C&amp;P</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E28"/>
  <sheetViews>
    <sheetView tabSelected="1" view="pageLayout" workbookViewId="0" topLeftCell="A13">
      <selection activeCell="H34" sqref="H34"/>
    </sheetView>
  </sheetViews>
  <sheetFormatPr defaultColWidth="9.140625" defaultRowHeight="15"/>
  <cols>
    <col min="1" max="1" width="6.28125" style="89" customWidth="1"/>
    <col min="2" max="2" width="61.140625" style="89" customWidth="1"/>
    <col min="3" max="3" width="12.00390625" style="90" hidden="1" customWidth="1"/>
    <col min="4" max="4" width="15.421875" style="282" customWidth="1"/>
    <col min="5" max="5" width="0.13671875" style="90" hidden="1" customWidth="1"/>
    <col min="6" max="16384" width="9.140625" style="89" customWidth="1"/>
  </cols>
  <sheetData>
    <row r="1" spans="1:5" ht="37.5" customHeight="1">
      <c r="A1" s="330" t="s">
        <v>1785</v>
      </c>
      <c r="B1" s="331"/>
      <c r="C1" s="331"/>
      <c r="D1" s="331"/>
      <c r="E1" s="331"/>
    </row>
    <row r="2" spans="1:4" ht="19.5" customHeight="1">
      <c r="A2" s="332" t="s">
        <v>1624</v>
      </c>
      <c r="B2" s="332"/>
      <c r="C2" s="332"/>
      <c r="D2" s="332"/>
    </row>
    <row r="3" spans="1:5" s="94" customFormat="1" ht="56.25" customHeight="1">
      <c r="A3" s="329" t="s">
        <v>154</v>
      </c>
      <c r="B3" s="329" t="s">
        <v>1782</v>
      </c>
      <c r="C3" s="276" t="s">
        <v>862</v>
      </c>
      <c r="D3" s="333" t="s">
        <v>1783</v>
      </c>
      <c r="E3" s="213" t="s">
        <v>864</v>
      </c>
    </row>
    <row r="4" spans="1:5" s="94" customFormat="1" ht="18.75">
      <c r="A4" s="329"/>
      <c r="B4" s="329"/>
      <c r="C4" s="276"/>
      <c r="D4" s="333"/>
      <c r="E4" s="213"/>
    </row>
    <row r="5" spans="1:5" s="94" customFormat="1" ht="37.5">
      <c r="A5" s="220">
        <v>1</v>
      </c>
      <c r="B5" s="221" t="s">
        <v>1577</v>
      </c>
      <c r="C5" s="277"/>
      <c r="D5" s="309">
        <v>273000</v>
      </c>
      <c r="E5" s="214"/>
    </row>
    <row r="6" spans="1:5" s="94" customFormat="1" ht="37.5">
      <c r="A6" s="220">
        <v>2</v>
      </c>
      <c r="B6" s="221" t="s">
        <v>1609</v>
      </c>
      <c r="C6" s="277"/>
      <c r="D6" s="279"/>
      <c r="E6" s="214"/>
    </row>
    <row r="7" spans="1:5" s="94" customFormat="1" ht="37.5">
      <c r="A7" s="220"/>
      <c r="B7" s="222" t="s">
        <v>1610</v>
      </c>
      <c r="C7" s="277"/>
      <c r="D7" s="279">
        <v>553000</v>
      </c>
      <c r="E7" s="214"/>
    </row>
    <row r="8" spans="1:5" s="94" customFormat="1" ht="37.5">
      <c r="A8" s="220"/>
      <c r="B8" s="222" t="s">
        <v>1611</v>
      </c>
      <c r="C8" s="277"/>
      <c r="D8" s="279">
        <v>301000</v>
      </c>
      <c r="E8" s="214"/>
    </row>
    <row r="9" spans="1:5" s="94" customFormat="1" ht="18.75">
      <c r="A9" s="220">
        <v>3</v>
      </c>
      <c r="B9" s="221" t="s">
        <v>1612</v>
      </c>
      <c r="C9" s="277"/>
      <c r="D9" s="279"/>
      <c r="E9" s="214"/>
    </row>
    <row r="10" spans="1:5" s="94" customFormat="1" ht="18.75">
      <c r="A10" s="220"/>
      <c r="B10" s="221" t="s">
        <v>1613</v>
      </c>
      <c r="C10" s="277"/>
      <c r="D10" s="279">
        <v>364000</v>
      </c>
      <c r="E10" s="214"/>
    </row>
    <row r="11" spans="1:5" s="94" customFormat="1" ht="18.75">
      <c r="A11" s="220"/>
      <c r="B11" s="221" t="s">
        <v>1614</v>
      </c>
      <c r="C11" s="277"/>
      <c r="D11" s="279">
        <v>378000</v>
      </c>
      <c r="E11" s="214"/>
    </row>
    <row r="12" spans="1:5" s="94" customFormat="1" ht="18.75">
      <c r="A12" s="220"/>
      <c r="B12" s="221" t="s">
        <v>1615</v>
      </c>
      <c r="C12" s="277"/>
      <c r="D12" s="279">
        <v>448000</v>
      </c>
      <c r="E12" s="214"/>
    </row>
    <row r="13" spans="1:5" s="94" customFormat="1" ht="18.75">
      <c r="A13" s="220">
        <v>4</v>
      </c>
      <c r="B13" s="221" t="s">
        <v>1616</v>
      </c>
      <c r="C13" s="277"/>
      <c r="D13" s="279">
        <v>196000</v>
      </c>
      <c r="E13" s="214"/>
    </row>
    <row r="14" spans="1:5" s="94" customFormat="1" ht="37.5">
      <c r="A14" s="220">
        <v>5</v>
      </c>
      <c r="B14" s="221" t="s">
        <v>1617</v>
      </c>
      <c r="C14" s="277"/>
      <c r="D14" s="279">
        <v>196000</v>
      </c>
      <c r="E14" s="214"/>
    </row>
    <row r="15" spans="1:5" s="94" customFormat="1" ht="18.75">
      <c r="A15" s="220">
        <v>6</v>
      </c>
      <c r="B15" s="221" t="s">
        <v>1618</v>
      </c>
      <c r="C15" s="277"/>
      <c r="D15" s="279">
        <v>154000</v>
      </c>
      <c r="E15" s="214"/>
    </row>
    <row r="16" spans="1:5" s="94" customFormat="1" ht="18.75">
      <c r="A16" s="220">
        <v>7</v>
      </c>
      <c r="B16" s="221" t="s">
        <v>1619</v>
      </c>
      <c r="C16" s="277"/>
      <c r="D16" s="279">
        <v>210000</v>
      </c>
      <c r="E16" s="214"/>
    </row>
    <row r="17" spans="1:5" s="94" customFormat="1" ht="18.75">
      <c r="A17" s="220">
        <v>8</v>
      </c>
      <c r="B17" s="221" t="s">
        <v>1620</v>
      </c>
      <c r="C17" s="277"/>
      <c r="D17" s="279">
        <v>176000</v>
      </c>
      <c r="E17" s="214"/>
    </row>
    <row r="18" spans="1:5" s="94" customFormat="1" ht="18.75">
      <c r="A18" s="220">
        <v>9</v>
      </c>
      <c r="B18" s="221" t="s">
        <v>1621</v>
      </c>
      <c r="C18" s="277"/>
      <c r="D18" s="279">
        <v>154000</v>
      </c>
      <c r="E18" s="214"/>
    </row>
    <row r="19" spans="1:5" ht="19.5" thickBot="1">
      <c r="A19" s="223">
        <v>10</v>
      </c>
      <c r="B19" s="224" t="s">
        <v>1769</v>
      </c>
      <c r="C19" s="278"/>
      <c r="D19" s="280">
        <v>210000</v>
      </c>
      <c r="E19" s="215" t="e">
        <f>D19*#REF!</f>
        <v>#REF!</v>
      </c>
    </row>
    <row r="20" spans="1:5" ht="18.75">
      <c r="A20" s="223">
        <v>11</v>
      </c>
      <c r="B20" s="224" t="s">
        <v>1770</v>
      </c>
      <c r="C20" s="278"/>
      <c r="D20" s="280">
        <v>378000</v>
      </c>
      <c r="E20" s="219"/>
    </row>
    <row r="21" spans="1:5" ht="18.75">
      <c r="A21" s="216"/>
      <c r="B21" s="217"/>
      <c r="C21" s="218"/>
      <c r="D21" s="281"/>
      <c r="E21" s="219"/>
    </row>
    <row r="22" spans="1:5" ht="18.75">
      <c r="A22" s="330" t="s">
        <v>1786</v>
      </c>
      <c r="B22" s="331"/>
      <c r="C22" s="331"/>
      <c r="D22" s="331"/>
      <c r="E22" s="331"/>
    </row>
    <row r="23" spans="1:5" ht="19.5">
      <c r="A23" s="203"/>
      <c r="B23" s="332" t="s">
        <v>1624</v>
      </c>
      <c r="C23" s="332"/>
      <c r="D23" s="332"/>
      <c r="E23" s="332"/>
    </row>
    <row r="24" spans="1:5" ht="75" customHeight="1">
      <c r="A24" s="329" t="s">
        <v>154</v>
      </c>
      <c r="B24" s="329" t="s">
        <v>1782</v>
      </c>
      <c r="C24" s="276" t="s">
        <v>862</v>
      </c>
      <c r="D24" s="333" t="s">
        <v>1783</v>
      </c>
      <c r="E24" s="213" t="s">
        <v>864</v>
      </c>
    </row>
    <row r="25" spans="1:5" ht="18.75">
      <c r="A25" s="329"/>
      <c r="B25" s="329"/>
      <c r="C25" s="276"/>
      <c r="D25" s="333"/>
      <c r="E25" s="213"/>
    </row>
    <row r="26" spans="1:5" ht="37.5">
      <c r="A26" s="220">
        <v>1</v>
      </c>
      <c r="B26" s="221" t="s">
        <v>1622</v>
      </c>
      <c r="C26" s="277"/>
      <c r="D26" s="309">
        <v>378000</v>
      </c>
      <c r="E26" s="214"/>
    </row>
    <row r="27" spans="1:5" ht="18.75">
      <c r="A27" s="220">
        <v>2</v>
      </c>
      <c r="B27" s="221" t="s">
        <v>1623</v>
      </c>
      <c r="C27" s="277"/>
      <c r="D27" s="279">
        <v>5880000</v>
      </c>
      <c r="E27" s="214"/>
    </row>
    <row r="28" spans="1:5" ht="19.5" thickBot="1">
      <c r="A28" s="223"/>
      <c r="B28" s="224"/>
      <c r="C28" s="278"/>
      <c r="D28" s="280"/>
      <c r="E28" s="215" t="e">
        <f>D28*#REF!</f>
        <v>#REF!</v>
      </c>
    </row>
  </sheetData>
  <sheetProtection/>
  <mergeCells count="10">
    <mergeCell ref="A24:A25"/>
    <mergeCell ref="B24:B25"/>
    <mergeCell ref="A1:E1"/>
    <mergeCell ref="A3:A4"/>
    <mergeCell ref="B3:B4"/>
    <mergeCell ref="A22:E22"/>
    <mergeCell ref="A2:D2"/>
    <mergeCell ref="D3:D4"/>
    <mergeCell ref="D24:D25"/>
    <mergeCell ref="B23:E23"/>
  </mergeCells>
  <printOptions/>
  <pageMargins left="0.7" right="0.7" top="0.75" bottom="0.75" header="0.3" footer="0.3"/>
  <pageSetup firstPageNumber="36"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CS526"/>
  <sheetViews>
    <sheetView zoomScalePageLayoutView="0" workbookViewId="0" topLeftCell="F1">
      <pane ySplit="6" topLeftCell="A7" activePane="bottomLeft" state="frozen"/>
      <selection pane="topLeft" activeCell="A1" sqref="A1"/>
      <selection pane="bottomLeft" activeCell="S8" sqref="S8"/>
    </sheetView>
  </sheetViews>
  <sheetFormatPr defaultColWidth="9.140625" defaultRowHeight="15"/>
  <cols>
    <col min="1" max="1" width="0.13671875" style="82" hidden="1" customWidth="1"/>
    <col min="2" max="2" width="38.7109375" style="37" hidden="1" customWidth="1"/>
    <col min="3" max="3" width="9.8515625" style="84" hidden="1" customWidth="1"/>
    <col min="4" max="4" width="6.57421875" style="39" hidden="1" customWidth="1"/>
    <col min="5" max="5" width="10.00390625" style="85" hidden="1" customWidth="1"/>
    <col min="6" max="6" width="6.00390625" style="191" customWidth="1"/>
    <col min="7" max="7" width="48.140625" style="187" customWidth="1"/>
    <col min="8" max="8" width="9.28125" style="86" customWidth="1"/>
    <col min="9" max="9" width="3.8515625" style="136" customWidth="1"/>
    <col min="10" max="10" width="10.140625" style="84" customWidth="1"/>
    <col min="11" max="11" width="5.421875" style="39" customWidth="1"/>
    <col min="12" max="12" width="0.13671875" style="87" hidden="1" customWidth="1"/>
    <col min="13" max="13" width="10.7109375" style="88" hidden="1" customWidth="1"/>
    <col min="14" max="14" width="11.7109375" style="128" customWidth="1"/>
    <col min="15" max="15" width="5.140625" style="129" customWidth="1"/>
    <col min="16" max="16" width="16.421875" style="39" hidden="1" customWidth="1"/>
    <col min="17" max="18" width="16.421875" style="39" customWidth="1"/>
    <col min="19" max="19" width="20.8515625" style="37" customWidth="1"/>
    <col min="20" max="20" width="10.8515625" style="37" bestFit="1" customWidth="1"/>
    <col min="21" max="21" width="10.140625" style="37" bestFit="1" customWidth="1"/>
    <col min="22" max="16384" width="9.140625" style="37" customWidth="1"/>
  </cols>
  <sheetData>
    <row r="1" spans="1:18" ht="15.75" customHeight="1">
      <c r="A1" s="334" t="s">
        <v>865</v>
      </c>
      <c r="B1" s="334"/>
      <c r="C1" s="334"/>
      <c r="D1" s="334"/>
      <c r="E1" s="334"/>
      <c r="F1" s="334"/>
      <c r="G1" s="334"/>
      <c r="H1" s="334"/>
      <c r="I1" s="334"/>
      <c r="J1" s="334"/>
      <c r="K1" s="334"/>
      <c r="L1" s="334"/>
      <c r="M1" s="334"/>
      <c r="N1" s="334"/>
      <c r="O1" s="334"/>
      <c r="P1" s="334"/>
      <c r="Q1" s="109"/>
      <c r="R1" s="109"/>
    </row>
    <row r="2" spans="1:15" s="39" customFormat="1" ht="8.25" customHeight="1">
      <c r="A2" s="38"/>
      <c r="B2" s="337">
        <v>0.85</v>
      </c>
      <c r="C2" s="337"/>
      <c r="D2" s="337"/>
      <c r="E2" s="337"/>
      <c r="F2" s="337"/>
      <c r="G2" s="337"/>
      <c r="H2" s="337"/>
      <c r="I2" s="337"/>
      <c r="J2" s="337"/>
      <c r="K2" s="337"/>
      <c r="L2" s="337"/>
      <c r="M2" s="337"/>
      <c r="N2" s="337"/>
      <c r="O2" s="337"/>
    </row>
    <row r="3" spans="1:18" s="39" customFormat="1" ht="4.5" customHeight="1">
      <c r="A3" s="338"/>
      <c r="B3" s="338"/>
      <c r="C3" s="338"/>
      <c r="D3" s="338"/>
      <c r="E3" s="338"/>
      <c r="F3" s="338"/>
      <c r="G3" s="338"/>
      <c r="H3" s="338"/>
      <c r="I3" s="338"/>
      <c r="J3" s="338"/>
      <c r="K3" s="338"/>
      <c r="L3" s="338"/>
      <c r="M3" s="338"/>
      <c r="N3" s="338"/>
      <c r="O3" s="338"/>
      <c r="P3" s="338"/>
      <c r="Q3" s="110"/>
      <c r="R3" s="110"/>
    </row>
    <row r="4" spans="1:15" ht="33" customHeight="1">
      <c r="A4" s="38"/>
      <c r="B4" s="40"/>
      <c r="C4" s="41"/>
      <c r="D4" s="38"/>
      <c r="E4" s="41"/>
      <c r="F4" s="343" t="s">
        <v>154</v>
      </c>
      <c r="G4" s="344" t="s">
        <v>860</v>
      </c>
      <c r="H4" s="346" t="s">
        <v>577</v>
      </c>
      <c r="I4" s="347" t="s">
        <v>275</v>
      </c>
      <c r="J4" s="339" t="s">
        <v>273</v>
      </c>
      <c r="K4" s="340"/>
      <c r="L4" s="43"/>
      <c r="M4" s="44"/>
      <c r="N4" s="341" t="s">
        <v>274</v>
      </c>
      <c r="O4" s="342"/>
    </row>
    <row r="5" spans="1:16" s="49" customFormat="1" ht="57" customHeight="1">
      <c r="A5" s="45" t="s">
        <v>578</v>
      </c>
      <c r="B5" s="45" t="s">
        <v>256</v>
      </c>
      <c r="C5" s="45" t="s">
        <v>576</v>
      </c>
      <c r="D5" s="46" t="s">
        <v>579</v>
      </c>
      <c r="E5" s="36" t="s">
        <v>837</v>
      </c>
      <c r="F5" s="343"/>
      <c r="G5" s="345"/>
      <c r="H5" s="346"/>
      <c r="I5" s="348"/>
      <c r="J5" s="42" t="s">
        <v>862</v>
      </c>
      <c r="K5" s="47" t="s">
        <v>863</v>
      </c>
      <c r="L5" s="42" t="s">
        <v>858</v>
      </c>
      <c r="M5" s="33" t="s">
        <v>838</v>
      </c>
      <c r="N5" s="12" t="s">
        <v>862</v>
      </c>
      <c r="O5" s="126" t="s">
        <v>863</v>
      </c>
      <c r="P5" s="48" t="s">
        <v>384</v>
      </c>
    </row>
    <row r="6" spans="1:18" s="51" customFormat="1" ht="10.5" customHeight="1">
      <c r="A6" s="50" t="s">
        <v>888</v>
      </c>
      <c r="B6" s="50" t="s">
        <v>110</v>
      </c>
      <c r="C6" s="50">
        <v>1</v>
      </c>
      <c r="D6" s="50">
        <v>2</v>
      </c>
      <c r="E6" s="50" t="s">
        <v>770</v>
      </c>
      <c r="F6" s="50"/>
      <c r="G6" s="175"/>
      <c r="H6" s="50"/>
      <c r="I6" s="50"/>
      <c r="J6" s="50"/>
      <c r="K6" s="50"/>
      <c r="L6" s="50">
        <v>4</v>
      </c>
      <c r="M6" s="50" t="s">
        <v>771</v>
      </c>
      <c r="N6" s="15"/>
      <c r="O6" s="15"/>
      <c r="P6" s="50">
        <v>8</v>
      </c>
      <c r="Q6" s="116"/>
      <c r="R6" s="116"/>
    </row>
    <row r="7" spans="1:18" s="58" customFormat="1" ht="15">
      <c r="A7" s="52" t="s">
        <v>888</v>
      </c>
      <c r="B7" s="53" t="s">
        <v>890</v>
      </c>
      <c r="C7" s="54"/>
      <c r="D7" s="55"/>
      <c r="E7" s="56"/>
      <c r="F7" s="42" t="s">
        <v>888</v>
      </c>
      <c r="G7" s="133" t="s">
        <v>890</v>
      </c>
      <c r="H7" s="57"/>
      <c r="I7" s="71"/>
      <c r="J7" s="54"/>
      <c r="K7" s="55"/>
      <c r="L7" s="43"/>
      <c r="M7" s="55"/>
      <c r="N7" s="127"/>
      <c r="O7" s="20"/>
      <c r="P7" s="57"/>
      <c r="Q7" s="86"/>
      <c r="R7" s="86"/>
    </row>
    <row r="8" spans="1:18" s="58" customFormat="1" ht="30">
      <c r="A8" s="59">
        <v>1</v>
      </c>
      <c r="B8" s="53" t="s">
        <v>891</v>
      </c>
      <c r="C8" s="54"/>
      <c r="D8" s="55"/>
      <c r="E8" s="56"/>
      <c r="F8" s="117">
        <v>1</v>
      </c>
      <c r="G8" s="133" t="s">
        <v>891</v>
      </c>
      <c r="H8" s="71" t="s">
        <v>550</v>
      </c>
      <c r="I8" s="71"/>
      <c r="J8" s="54"/>
      <c r="K8" s="55"/>
      <c r="L8" s="43"/>
      <c r="M8" s="55"/>
      <c r="N8" s="127"/>
      <c r="O8" s="20"/>
      <c r="P8" s="57"/>
      <c r="Q8" s="86"/>
      <c r="R8" s="86"/>
    </row>
    <row r="9" spans="1:21" s="58" customFormat="1" ht="30">
      <c r="A9" s="52"/>
      <c r="B9" s="60" t="s">
        <v>179</v>
      </c>
      <c r="C9" s="56">
        <v>3200000</v>
      </c>
      <c r="D9" s="55">
        <v>1.8</v>
      </c>
      <c r="E9" s="56">
        <f>C9*D9</f>
        <v>5760000</v>
      </c>
      <c r="F9" s="188" t="s">
        <v>586</v>
      </c>
      <c r="G9" s="137" t="s">
        <v>179</v>
      </c>
      <c r="H9" s="71" t="s">
        <v>550</v>
      </c>
      <c r="I9" s="130">
        <v>1</v>
      </c>
      <c r="J9" s="117">
        <v>3200000</v>
      </c>
      <c r="K9" s="118">
        <v>1.8</v>
      </c>
      <c r="L9" s="42">
        <v>32000000</v>
      </c>
      <c r="M9" s="118">
        <f>L9/E9</f>
        <v>5.555555555555555</v>
      </c>
      <c r="N9" s="124">
        <f>L9*$B$2</f>
        <v>27200000</v>
      </c>
      <c r="O9" s="125">
        <v>1.18</v>
      </c>
      <c r="P9" s="57"/>
      <c r="Q9" s="194">
        <v>27200000</v>
      </c>
      <c r="R9" s="85">
        <f aca="true" t="shared" si="0" ref="R9:R72">+Q9-N9</f>
        <v>0</v>
      </c>
      <c r="S9" s="111"/>
      <c r="T9" s="85"/>
      <c r="U9" s="85"/>
    </row>
    <row r="10" spans="1:21" s="58" customFormat="1" ht="18.75" customHeight="1">
      <c r="A10" s="52"/>
      <c r="B10" s="60" t="s">
        <v>180</v>
      </c>
      <c r="C10" s="56">
        <v>1300000</v>
      </c>
      <c r="D10" s="55">
        <v>3.5</v>
      </c>
      <c r="E10" s="56">
        <f>C10*D10</f>
        <v>4550000</v>
      </c>
      <c r="F10" s="188" t="s">
        <v>591</v>
      </c>
      <c r="G10" s="137" t="s">
        <v>180</v>
      </c>
      <c r="H10" s="71" t="s">
        <v>550</v>
      </c>
      <c r="I10" s="130">
        <v>2</v>
      </c>
      <c r="J10" s="117">
        <v>1300000</v>
      </c>
      <c r="K10" s="118">
        <v>3.5</v>
      </c>
      <c r="L10" s="42">
        <v>28000000</v>
      </c>
      <c r="M10" s="118">
        <f>L10/E10</f>
        <v>6.153846153846154</v>
      </c>
      <c r="N10" s="124">
        <f>L10*$B$2</f>
        <v>23800000</v>
      </c>
      <c r="O10" s="125">
        <v>1.18</v>
      </c>
      <c r="P10" s="57"/>
      <c r="Q10" s="194">
        <v>23800000</v>
      </c>
      <c r="R10" s="85">
        <f t="shared" si="0"/>
        <v>0</v>
      </c>
      <c r="S10" s="111"/>
      <c r="T10" s="85"/>
      <c r="U10" s="85"/>
    </row>
    <row r="11" spans="1:21" s="58" customFormat="1" ht="17.25" customHeight="1">
      <c r="A11" s="59" t="s">
        <v>0</v>
      </c>
      <c r="B11" s="53" t="s">
        <v>1</v>
      </c>
      <c r="C11" s="56">
        <v>2000000</v>
      </c>
      <c r="D11" s="55">
        <v>2</v>
      </c>
      <c r="E11" s="56">
        <f>C11*D11</f>
        <v>4000000</v>
      </c>
      <c r="F11" s="117" t="s">
        <v>0</v>
      </c>
      <c r="G11" s="133" t="s">
        <v>1</v>
      </c>
      <c r="H11" s="71" t="s">
        <v>551</v>
      </c>
      <c r="I11" s="130">
        <v>1</v>
      </c>
      <c r="J11" s="117">
        <v>2000000</v>
      </c>
      <c r="K11" s="118">
        <v>2</v>
      </c>
      <c r="L11" s="42">
        <v>10000000</v>
      </c>
      <c r="M11" s="118">
        <f>L11/E11</f>
        <v>2.5</v>
      </c>
      <c r="N11" s="124">
        <f>L11*$B$2</f>
        <v>8500000</v>
      </c>
      <c r="O11" s="125">
        <v>1.18</v>
      </c>
      <c r="P11" s="57"/>
      <c r="Q11" s="194">
        <v>8500000</v>
      </c>
      <c r="R11" s="85">
        <f t="shared" si="0"/>
        <v>0</v>
      </c>
      <c r="S11" s="111"/>
      <c r="T11" s="85"/>
      <c r="U11" s="85"/>
    </row>
    <row r="12" spans="1:21" s="58" customFormat="1" ht="15.75" customHeight="1">
      <c r="A12" s="59" t="s">
        <v>2</v>
      </c>
      <c r="B12" s="53" t="s">
        <v>270</v>
      </c>
      <c r="C12" s="56"/>
      <c r="D12" s="55"/>
      <c r="E12" s="56"/>
      <c r="F12" s="117" t="s">
        <v>2</v>
      </c>
      <c r="G12" s="133" t="s">
        <v>270</v>
      </c>
      <c r="H12" s="71" t="s">
        <v>551</v>
      </c>
      <c r="I12" s="130"/>
      <c r="J12" s="117"/>
      <c r="K12" s="118"/>
      <c r="L12" s="42"/>
      <c r="M12" s="118"/>
      <c r="N12" s="124"/>
      <c r="O12" s="125"/>
      <c r="P12" s="57" t="s">
        <v>592</v>
      </c>
      <c r="Q12" s="194"/>
      <c r="R12" s="85">
        <f t="shared" si="0"/>
        <v>0</v>
      </c>
      <c r="S12" s="111"/>
      <c r="T12" s="85"/>
      <c r="U12" s="85"/>
    </row>
    <row r="13" spans="1:21" s="58" customFormat="1" ht="31.5" customHeight="1">
      <c r="A13" s="59"/>
      <c r="B13" s="60" t="s">
        <v>289</v>
      </c>
      <c r="C13" s="56">
        <v>1000000</v>
      </c>
      <c r="D13" s="55">
        <v>3.1</v>
      </c>
      <c r="E13" s="56">
        <f aca="true" t="shared" si="1" ref="E13:E25">C13*D13</f>
        <v>3100000</v>
      </c>
      <c r="F13" s="188" t="s">
        <v>605</v>
      </c>
      <c r="G13" s="137" t="s">
        <v>289</v>
      </c>
      <c r="H13" s="71" t="s">
        <v>551</v>
      </c>
      <c r="I13" s="130">
        <v>1</v>
      </c>
      <c r="J13" s="117">
        <v>1000000</v>
      </c>
      <c r="K13" s="118">
        <v>3.1</v>
      </c>
      <c r="L13" s="42">
        <v>7000000</v>
      </c>
      <c r="M13" s="118">
        <f aca="true" t="shared" si="2" ref="M13:M25">L13/E13</f>
        <v>2.2580645161290325</v>
      </c>
      <c r="N13" s="124">
        <f>L13*$B$2</f>
        <v>5950000</v>
      </c>
      <c r="O13" s="125">
        <v>1.18</v>
      </c>
      <c r="P13" s="57" t="s">
        <v>592</v>
      </c>
      <c r="Q13" s="194">
        <v>5950000</v>
      </c>
      <c r="R13" s="85">
        <f t="shared" si="0"/>
        <v>0</v>
      </c>
      <c r="S13" s="111"/>
      <c r="T13" s="85"/>
      <c r="U13" s="85"/>
    </row>
    <row r="14" spans="1:21" s="58" customFormat="1" ht="30">
      <c r="A14" s="59"/>
      <c r="B14" s="60" t="s">
        <v>290</v>
      </c>
      <c r="C14" s="56">
        <v>1000000</v>
      </c>
      <c r="D14" s="55">
        <v>3</v>
      </c>
      <c r="E14" s="56">
        <f t="shared" si="1"/>
        <v>3000000</v>
      </c>
      <c r="F14" s="188" t="s">
        <v>606</v>
      </c>
      <c r="G14" s="137" t="s">
        <v>290</v>
      </c>
      <c r="H14" s="71" t="s">
        <v>551</v>
      </c>
      <c r="I14" s="130">
        <v>2</v>
      </c>
      <c r="J14" s="117">
        <v>1000000</v>
      </c>
      <c r="K14" s="118">
        <v>3</v>
      </c>
      <c r="L14" s="42">
        <v>6000000</v>
      </c>
      <c r="M14" s="118">
        <f t="shared" si="2"/>
        <v>2</v>
      </c>
      <c r="N14" s="124">
        <f>L14*$B$2</f>
        <v>5100000</v>
      </c>
      <c r="O14" s="125">
        <v>1.18</v>
      </c>
      <c r="P14" s="57" t="s">
        <v>592</v>
      </c>
      <c r="Q14" s="194">
        <v>5100000</v>
      </c>
      <c r="R14" s="85">
        <f t="shared" si="0"/>
        <v>0</v>
      </c>
      <c r="S14" s="111"/>
      <c r="T14" s="85"/>
      <c r="U14" s="85"/>
    </row>
    <row r="15" spans="1:21" s="58" customFormat="1" ht="30">
      <c r="A15" s="59" t="s">
        <v>3</v>
      </c>
      <c r="B15" s="53" t="s">
        <v>4</v>
      </c>
      <c r="C15" s="56">
        <v>2500000</v>
      </c>
      <c r="D15" s="55">
        <v>2</v>
      </c>
      <c r="E15" s="56">
        <f t="shared" si="1"/>
        <v>5000000</v>
      </c>
      <c r="F15" s="117" t="s">
        <v>3</v>
      </c>
      <c r="G15" s="133" t="s">
        <v>4</v>
      </c>
      <c r="H15" s="71" t="s">
        <v>168</v>
      </c>
      <c r="I15" s="130">
        <v>1</v>
      </c>
      <c r="J15" s="117">
        <v>2500000</v>
      </c>
      <c r="K15" s="118">
        <v>2</v>
      </c>
      <c r="L15" s="42">
        <v>12000000</v>
      </c>
      <c r="M15" s="118">
        <f t="shared" si="2"/>
        <v>2.4</v>
      </c>
      <c r="N15" s="124">
        <f>L15*$B$2</f>
        <v>10200000</v>
      </c>
      <c r="O15" s="125">
        <v>1.18</v>
      </c>
      <c r="P15" s="57"/>
      <c r="Q15" s="194">
        <v>10200000</v>
      </c>
      <c r="R15" s="85">
        <f t="shared" si="0"/>
        <v>0</v>
      </c>
      <c r="S15" s="111"/>
      <c r="T15" s="85"/>
      <c r="U15" s="85"/>
    </row>
    <row r="16" spans="1:21" s="58" customFormat="1" ht="30">
      <c r="A16" s="59" t="s">
        <v>5</v>
      </c>
      <c r="B16" s="53" t="s">
        <v>6</v>
      </c>
      <c r="C16" s="56">
        <v>5700000</v>
      </c>
      <c r="D16" s="55">
        <v>3.5</v>
      </c>
      <c r="E16" s="56">
        <f t="shared" si="1"/>
        <v>19950000</v>
      </c>
      <c r="F16" s="117" t="s">
        <v>5</v>
      </c>
      <c r="G16" s="133" t="s">
        <v>6</v>
      </c>
      <c r="H16" s="71" t="s">
        <v>550</v>
      </c>
      <c r="I16" s="130">
        <v>1</v>
      </c>
      <c r="J16" s="117">
        <v>5700000</v>
      </c>
      <c r="K16" s="118">
        <v>3.5</v>
      </c>
      <c r="L16" s="42">
        <v>36000000</v>
      </c>
      <c r="M16" s="118">
        <f t="shared" si="2"/>
        <v>1.8045112781954886</v>
      </c>
      <c r="N16" s="124">
        <f>L16*$B$2</f>
        <v>30600000</v>
      </c>
      <c r="O16" s="125">
        <v>1.18</v>
      </c>
      <c r="P16" s="57"/>
      <c r="Q16" s="194">
        <v>30600000</v>
      </c>
      <c r="R16" s="85">
        <f t="shared" si="0"/>
        <v>0</v>
      </c>
      <c r="S16" s="111"/>
      <c r="T16" s="85"/>
      <c r="U16" s="85"/>
    </row>
    <row r="17" spans="1:21" s="58" customFormat="1" ht="30">
      <c r="A17" s="59" t="s">
        <v>7</v>
      </c>
      <c r="B17" s="53" t="s">
        <v>8</v>
      </c>
      <c r="C17" s="56">
        <v>8000000</v>
      </c>
      <c r="D17" s="55">
        <v>2</v>
      </c>
      <c r="E17" s="56">
        <f t="shared" si="1"/>
        <v>16000000</v>
      </c>
      <c r="F17" s="119" t="s">
        <v>7</v>
      </c>
      <c r="G17" s="176" t="s">
        <v>8</v>
      </c>
      <c r="H17" s="123" t="s">
        <v>552</v>
      </c>
      <c r="I17" s="131">
        <v>1</v>
      </c>
      <c r="J17" s="119">
        <v>8000000</v>
      </c>
      <c r="K17" s="120">
        <v>2</v>
      </c>
      <c r="L17" s="121">
        <v>56000000</v>
      </c>
      <c r="M17" s="120">
        <f t="shared" si="2"/>
        <v>3.5</v>
      </c>
      <c r="N17" s="192">
        <v>32000000</v>
      </c>
      <c r="O17" s="193">
        <v>1.75</v>
      </c>
      <c r="P17" s="57"/>
      <c r="Q17" s="195">
        <v>32000000</v>
      </c>
      <c r="R17" s="85">
        <f t="shared" si="0"/>
        <v>0</v>
      </c>
      <c r="S17" s="111"/>
      <c r="T17" s="85"/>
      <c r="U17" s="85"/>
    </row>
    <row r="18" spans="1:20" s="58" customFormat="1" ht="18.75">
      <c r="A18" s="59" t="s">
        <v>9</v>
      </c>
      <c r="B18" s="53" t="s">
        <v>10</v>
      </c>
      <c r="C18" s="56">
        <v>800000</v>
      </c>
      <c r="D18" s="55">
        <v>2.5</v>
      </c>
      <c r="E18" s="56">
        <f t="shared" si="1"/>
        <v>2000000</v>
      </c>
      <c r="F18" s="117" t="s">
        <v>9</v>
      </c>
      <c r="G18" s="133" t="s">
        <v>10</v>
      </c>
      <c r="H18" s="71" t="s">
        <v>553</v>
      </c>
      <c r="I18" s="130">
        <v>1</v>
      </c>
      <c r="J18" s="117">
        <v>800000</v>
      </c>
      <c r="K18" s="118">
        <v>2.5</v>
      </c>
      <c r="L18" s="42">
        <v>10000000</v>
      </c>
      <c r="M18" s="118">
        <f t="shared" si="2"/>
        <v>5</v>
      </c>
      <c r="N18" s="124">
        <f>L18*$B$2</f>
        <v>8500000</v>
      </c>
      <c r="O18" s="125">
        <v>1.18</v>
      </c>
      <c r="P18" s="57"/>
      <c r="Q18" s="194">
        <v>8500000</v>
      </c>
      <c r="R18" s="85">
        <f t="shared" si="0"/>
        <v>0</v>
      </c>
      <c r="S18" s="111"/>
      <c r="T18" s="85"/>
    </row>
    <row r="19" spans="1:20" s="58" customFormat="1" ht="45">
      <c r="A19" s="59" t="s">
        <v>11</v>
      </c>
      <c r="B19" s="53" t="s">
        <v>188</v>
      </c>
      <c r="C19" s="56">
        <v>5000000</v>
      </c>
      <c r="D19" s="55">
        <v>1.7</v>
      </c>
      <c r="E19" s="56">
        <f t="shared" si="1"/>
        <v>8500000</v>
      </c>
      <c r="F19" s="117" t="s">
        <v>11</v>
      </c>
      <c r="G19" s="133" t="s">
        <v>188</v>
      </c>
      <c r="H19" s="71" t="s">
        <v>856</v>
      </c>
      <c r="I19" s="130">
        <v>1</v>
      </c>
      <c r="J19" s="117">
        <v>5000000</v>
      </c>
      <c r="K19" s="118">
        <v>1.7</v>
      </c>
      <c r="L19" s="42">
        <v>32000000</v>
      </c>
      <c r="M19" s="118">
        <f t="shared" si="2"/>
        <v>3.764705882352941</v>
      </c>
      <c r="N19" s="124">
        <f>L19*$B$2</f>
        <v>27200000</v>
      </c>
      <c r="O19" s="125">
        <v>1.18</v>
      </c>
      <c r="P19" s="57"/>
      <c r="Q19" s="194">
        <v>27200000</v>
      </c>
      <c r="R19" s="85">
        <f t="shared" si="0"/>
        <v>0</v>
      </c>
      <c r="S19" s="111"/>
      <c r="T19" s="85"/>
    </row>
    <row r="20" spans="1:20" s="58" customFormat="1" ht="18.75">
      <c r="A20" s="59" t="s">
        <v>13</v>
      </c>
      <c r="B20" s="53" t="s">
        <v>12</v>
      </c>
      <c r="C20" s="56">
        <v>1800000</v>
      </c>
      <c r="D20" s="55">
        <v>1.8</v>
      </c>
      <c r="E20" s="56">
        <f t="shared" si="1"/>
        <v>3240000</v>
      </c>
      <c r="F20" s="117" t="s">
        <v>13</v>
      </c>
      <c r="G20" s="133" t="s">
        <v>12</v>
      </c>
      <c r="H20" s="71" t="s">
        <v>553</v>
      </c>
      <c r="I20" s="130">
        <v>1</v>
      </c>
      <c r="J20" s="117">
        <v>1800000</v>
      </c>
      <c r="K20" s="118">
        <v>1.8</v>
      </c>
      <c r="L20" s="42">
        <v>11500000</v>
      </c>
      <c r="M20" s="118">
        <f t="shared" si="2"/>
        <v>3.549382716049383</v>
      </c>
      <c r="N20" s="192">
        <v>9780000</v>
      </c>
      <c r="O20" s="125">
        <v>1.18</v>
      </c>
      <c r="P20" s="57"/>
      <c r="Q20" s="194">
        <v>9780000</v>
      </c>
      <c r="R20" s="85">
        <f t="shared" si="0"/>
        <v>0</v>
      </c>
      <c r="S20" s="111"/>
      <c r="T20" s="85"/>
    </row>
    <row r="21" spans="1:20" s="58" customFormat="1" ht="18.75" customHeight="1">
      <c r="A21" s="59" t="s">
        <v>15</v>
      </c>
      <c r="B21" s="53" t="s">
        <v>187</v>
      </c>
      <c r="C21" s="56">
        <v>3500000</v>
      </c>
      <c r="D21" s="55">
        <v>2.5</v>
      </c>
      <c r="E21" s="56">
        <f t="shared" si="1"/>
        <v>8750000</v>
      </c>
      <c r="F21" s="119" t="s">
        <v>15</v>
      </c>
      <c r="G21" s="176" t="s">
        <v>187</v>
      </c>
      <c r="H21" s="123" t="s">
        <v>550</v>
      </c>
      <c r="I21" s="131">
        <v>1</v>
      </c>
      <c r="J21" s="119">
        <v>3500000</v>
      </c>
      <c r="K21" s="120">
        <v>2.5</v>
      </c>
      <c r="L21" s="121">
        <v>40000000</v>
      </c>
      <c r="M21" s="120">
        <f t="shared" si="2"/>
        <v>4.571428571428571</v>
      </c>
      <c r="N21" s="192">
        <v>32000000</v>
      </c>
      <c r="O21" s="193">
        <v>1.25</v>
      </c>
      <c r="P21" s="57"/>
      <c r="Q21" s="195">
        <v>32000000</v>
      </c>
      <c r="R21" s="85">
        <f t="shared" si="0"/>
        <v>0</v>
      </c>
      <c r="S21" s="111"/>
      <c r="T21" s="85"/>
    </row>
    <row r="22" spans="1:20" s="58" customFormat="1" ht="18" customHeight="1">
      <c r="A22" s="59" t="s">
        <v>16</v>
      </c>
      <c r="B22" s="53" t="s">
        <v>14</v>
      </c>
      <c r="C22" s="56">
        <v>8000000</v>
      </c>
      <c r="D22" s="55">
        <v>1.8</v>
      </c>
      <c r="E22" s="56">
        <f t="shared" si="1"/>
        <v>14400000</v>
      </c>
      <c r="F22" s="119" t="s">
        <v>16</v>
      </c>
      <c r="G22" s="176" t="s">
        <v>14</v>
      </c>
      <c r="H22" s="123" t="s">
        <v>552</v>
      </c>
      <c r="I22" s="131">
        <v>1</v>
      </c>
      <c r="J22" s="119">
        <v>8000000</v>
      </c>
      <c r="K22" s="120">
        <v>1.8</v>
      </c>
      <c r="L22" s="121">
        <v>56000000</v>
      </c>
      <c r="M22" s="120">
        <f t="shared" si="2"/>
        <v>3.888888888888889</v>
      </c>
      <c r="N22" s="192">
        <v>32000000</v>
      </c>
      <c r="O22" s="193">
        <v>1.75</v>
      </c>
      <c r="P22" s="57"/>
      <c r="Q22" s="195">
        <v>32000000</v>
      </c>
      <c r="R22" s="85">
        <f t="shared" si="0"/>
        <v>0</v>
      </c>
      <c r="S22" s="111"/>
      <c r="T22" s="85"/>
    </row>
    <row r="23" spans="1:20" s="58" customFormat="1" ht="19.5" customHeight="1">
      <c r="A23" s="59" t="s">
        <v>18</v>
      </c>
      <c r="B23" s="53" t="s">
        <v>232</v>
      </c>
      <c r="C23" s="56">
        <v>2000000</v>
      </c>
      <c r="D23" s="55">
        <v>1.2</v>
      </c>
      <c r="E23" s="56">
        <f t="shared" si="1"/>
        <v>2400000</v>
      </c>
      <c r="F23" s="117" t="s">
        <v>18</v>
      </c>
      <c r="G23" s="133" t="s">
        <v>232</v>
      </c>
      <c r="H23" s="71" t="s">
        <v>552</v>
      </c>
      <c r="I23" s="130">
        <v>1</v>
      </c>
      <c r="J23" s="117">
        <v>2000000</v>
      </c>
      <c r="K23" s="118">
        <v>1.2</v>
      </c>
      <c r="L23" s="42">
        <v>24000000</v>
      </c>
      <c r="M23" s="118">
        <f t="shared" si="2"/>
        <v>10</v>
      </c>
      <c r="N23" s="124">
        <f>L23*$B$2</f>
        <v>20400000</v>
      </c>
      <c r="O23" s="125">
        <v>1.18</v>
      </c>
      <c r="P23" s="57"/>
      <c r="Q23" s="194">
        <v>20400000</v>
      </c>
      <c r="R23" s="85">
        <f t="shared" si="0"/>
        <v>0</v>
      </c>
      <c r="S23" s="111"/>
      <c r="T23" s="85"/>
    </row>
    <row r="24" spans="1:20" s="58" customFormat="1" ht="18" customHeight="1">
      <c r="A24" s="59" t="s">
        <v>20</v>
      </c>
      <c r="B24" s="53" t="s">
        <v>17</v>
      </c>
      <c r="C24" s="56">
        <v>1000000</v>
      </c>
      <c r="D24" s="55">
        <v>2.2</v>
      </c>
      <c r="E24" s="56">
        <f t="shared" si="1"/>
        <v>2200000</v>
      </c>
      <c r="F24" s="117" t="s">
        <v>20</v>
      </c>
      <c r="G24" s="133" t="s">
        <v>17</v>
      </c>
      <c r="H24" s="71" t="s">
        <v>553</v>
      </c>
      <c r="I24" s="130">
        <v>1</v>
      </c>
      <c r="J24" s="117">
        <v>1000000</v>
      </c>
      <c r="K24" s="118">
        <v>2.2</v>
      </c>
      <c r="L24" s="42">
        <v>9000000</v>
      </c>
      <c r="M24" s="118">
        <f t="shared" si="2"/>
        <v>4.090909090909091</v>
      </c>
      <c r="N24" s="124">
        <f>L24*$B$2</f>
        <v>7650000</v>
      </c>
      <c r="O24" s="125">
        <v>1.18</v>
      </c>
      <c r="P24" s="57"/>
      <c r="Q24" s="194">
        <v>7650000</v>
      </c>
      <c r="R24" s="85">
        <f t="shared" si="0"/>
        <v>0</v>
      </c>
      <c r="S24" s="111"/>
      <c r="T24" s="85"/>
    </row>
    <row r="25" spans="1:20" s="58" customFormat="1" ht="18" customHeight="1">
      <c r="A25" s="59" t="s">
        <v>21</v>
      </c>
      <c r="B25" s="53" t="s">
        <v>19</v>
      </c>
      <c r="C25" s="56">
        <v>800000</v>
      </c>
      <c r="D25" s="55">
        <v>2.5</v>
      </c>
      <c r="E25" s="56">
        <f t="shared" si="1"/>
        <v>2000000</v>
      </c>
      <c r="F25" s="117" t="s">
        <v>21</v>
      </c>
      <c r="G25" s="133" t="s">
        <v>19</v>
      </c>
      <c r="H25" s="71" t="s">
        <v>553</v>
      </c>
      <c r="I25" s="130">
        <v>1</v>
      </c>
      <c r="J25" s="117">
        <v>800000</v>
      </c>
      <c r="K25" s="118">
        <v>2.5</v>
      </c>
      <c r="L25" s="42">
        <v>10000000</v>
      </c>
      <c r="M25" s="118">
        <f t="shared" si="2"/>
        <v>5</v>
      </c>
      <c r="N25" s="124">
        <f>L25*$B$2</f>
        <v>8500000</v>
      </c>
      <c r="O25" s="125">
        <v>1.18</v>
      </c>
      <c r="P25" s="57"/>
      <c r="Q25" s="194">
        <v>8500000</v>
      </c>
      <c r="R25" s="85">
        <f t="shared" si="0"/>
        <v>0</v>
      </c>
      <c r="S25" s="111"/>
      <c r="T25" s="85"/>
    </row>
    <row r="26" spans="1:20" s="58" customFormat="1" ht="19.5" customHeight="1">
      <c r="A26" s="59" t="s">
        <v>23</v>
      </c>
      <c r="B26" s="53" t="s">
        <v>168</v>
      </c>
      <c r="C26" s="54"/>
      <c r="D26" s="55"/>
      <c r="E26" s="56"/>
      <c r="F26" s="117" t="s">
        <v>23</v>
      </c>
      <c r="G26" s="133" t="s">
        <v>869</v>
      </c>
      <c r="H26" s="71"/>
      <c r="I26" s="130"/>
      <c r="J26" s="71"/>
      <c r="K26" s="118"/>
      <c r="L26" s="42"/>
      <c r="M26" s="118"/>
      <c r="N26" s="124"/>
      <c r="O26" s="125"/>
      <c r="P26" s="57"/>
      <c r="Q26" s="194"/>
      <c r="R26" s="85">
        <f t="shared" si="0"/>
        <v>0</v>
      </c>
      <c r="S26" s="111"/>
      <c r="T26" s="85"/>
    </row>
    <row r="27" spans="1:20" s="58" customFormat="1" ht="45">
      <c r="A27" s="52"/>
      <c r="B27" s="60" t="s">
        <v>156</v>
      </c>
      <c r="C27" s="56">
        <v>5700000</v>
      </c>
      <c r="D27" s="55">
        <v>1.9</v>
      </c>
      <c r="E27" s="56">
        <f>C27*D27</f>
        <v>10830000</v>
      </c>
      <c r="F27" s="188" t="s">
        <v>607</v>
      </c>
      <c r="G27" s="137" t="s">
        <v>824</v>
      </c>
      <c r="H27" s="71" t="s">
        <v>822</v>
      </c>
      <c r="I27" s="130">
        <v>1</v>
      </c>
      <c r="J27" s="117">
        <v>5700000</v>
      </c>
      <c r="K27" s="118">
        <v>1.9</v>
      </c>
      <c r="L27" s="42">
        <v>28000000</v>
      </c>
      <c r="M27" s="118">
        <f>L27/E27</f>
        <v>2.5854108956602033</v>
      </c>
      <c r="N27" s="124">
        <f>L27*$B$2</f>
        <v>23800000</v>
      </c>
      <c r="O27" s="125">
        <v>1.18</v>
      </c>
      <c r="P27" s="57"/>
      <c r="Q27" s="194">
        <v>23800000</v>
      </c>
      <c r="R27" s="85">
        <f t="shared" si="0"/>
        <v>0</v>
      </c>
      <c r="S27" s="111"/>
      <c r="T27" s="85"/>
    </row>
    <row r="28" spans="1:20" s="58" customFormat="1" ht="30">
      <c r="A28" s="52"/>
      <c r="B28" s="60"/>
      <c r="C28" s="56"/>
      <c r="D28" s="55"/>
      <c r="E28" s="56"/>
      <c r="F28" s="188" t="s">
        <v>608</v>
      </c>
      <c r="G28" s="137" t="s">
        <v>823</v>
      </c>
      <c r="H28" s="71" t="s">
        <v>561</v>
      </c>
      <c r="I28" s="130">
        <v>2</v>
      </c>
      <c r="J28" s="117"/>
      <c r="K28" s="118"/>
      <c r="L28" s="42">
        <v>25000000</v>
      </c>
      <c r="M28" s="118"/>
      <c r="N28" s="124">
        <f>L28*B2</f>
        <v>21250000</v>
      </c>
      <c r="O28" s="125">
        <v>1.18</v>
      </c>
      <c r="P28" s="57"/>
      <c r="Q28" s="194">
        <v>21250000</v>
      </c>
      <c r="R28" s="85">
        <f t="shared" si="0"/>
        <v>0</v>
      </c>
      <c r="S28" s="111"/>
      <c r="T28" s="85"/>
    </row>
    <row r="29" spans="1:20" s="58" customFormat="1" ht="30">
      <c r="A29" s="52"/>
      <c r="B29" s="60" t="s">
        <v>155</v>
      </c>
      <c r="C29" s="56">
        <v>4700000</v>
      </c>
      <c r="D29" s="55">
        <v>1.8</v>
      </c>
      <c r="E29" s="56">
        <f aca="true" t="shared" si="3" ref="E29:E37">C29*D29</f>
        <v>8460000</v>
      </c>
      <c r="F29" s="188" t="s">
        <v>609</v>
      </c>
      <c r="G29" s="137" t="s">
        <v>155</v>
      </c>
      <c r="H29" s="71" t="s">
        <v>561</v>
      </c>
      <c r="I29" s="130">
        <v>3</v>
      </c>
      <c r="J29" s="117">
        <v>4700000</v>
      </c>
      <c r="K29" s="118">
        <v>1.8</v>
      </c>
      <c r="L29" s="42">
        <v>20000000</v>
      </c>
      <c r="M29" s="118">
        <f aca="true" t="shared" si="4" ref="M29:M37">L29/E29</f>
        <v>2.3640661938534278</v>
      </c>
      <c r="N29" s="124">
        <f aca="true" t="shared" si="5" ref="N29:N34">L29*$B$2</f>
        <v>17000000</v>
      </c>
      <c r="O29" s="125">
        <v>1.18</v>
      </c>
      <c r="P29" s="57"/>
      <c r="Q29" s="194">
        <v>17000000</v>
      </c>
      <c r="R29" s="85">
        <f t="shared" si="0"/>
        <v>0</v>
      </c>
      <c r="S29" s="111"/>
      <c r="T29" s="85"/>
    </row>
    <row r="30" spans="1:20" s="58" customFormat="1" ht="19.5" customHeight="1">
      <c r="A30" s="52"/>
      <c r="B30" s="60" t="s">
        <v>157</v>
      </c>
      <c r="C30" s="56">
        <v>5100000</v>
      </c>
      <c r="D30" s="55">
        <v>1.8</v>
      </c>
      <c r="E30" s="56">
        <f t="shared" si="3"/>
        <v>9180000</v>
      </c>
      <c r="F30" s="188" t="s">
        <v>276</v>
      </c>
      <c r="G30" s="137" t="s">
        <v>157</v>
      </c>
      <c r="H30" s="71" t="s">
        <v>168</v>
      </c>
      <c r="I30" s="130">
        <v>3</v>
      </c>
      <c r="J30" s="117">
        <v>5100000</v>
      </c>
      <c r="K30" s="118">
        <v>1.8</v>
      </c>
      <c r="L30" s="42">
        <v>20000000</v>
      </c>
      <c r="M30" s="118">
        <f t="shared" si="4"/>
        <v>2.178649237472767</v>
      </c>
      <c r="N30" s="124">
        <f t="shared" si="5"/>
        <v>17000000</v>
      </c>
      <c r="O30" s="125">
        <v>1.18</v>
      </c>
      <c r="P30" s="57"/>
      <c r="Q30" s="194">
        <v>17000000</v>
      </c>
      <c r="R30" s="85">
        <f t="shared" si="0"/>
        <v>0</v>
      </c>
      <c r="S30" s="111"/>
      <c r="T30" s="85"/>
    </row>
    <row r="31" spans="1:20" s="58" customFormat="1" ht="30">
      <c r="A31" s="59">
        <v>16</v>
      </c>
      <c r="B31" s="53" t="s">
        <v>189</v>
      </c>
      <c r="C31" s="56">
        <v>3500000</v>
      </c>
      <c r="D31" s="55">
        <v>2</v>
      </c>
      <c r="E31" s="56">
        <f t="shared" si="3"/>
        <v>7000000</v>
      </c>
      <c r="F31" s="117">
        <v>16</v>
      </c>
      <c r="G31" s="133" t="s">
        <v>189</v>
      </c>
      <c r="H31" s="71" t="s">
        <v>550</v>
      </c>
      <c r="I31" s="130">
        <v>1</v>
      </c>
      <c r="J31" s="117">
        <v>3500000</v>
      </c>
      <c r="K31" s="118">
        <v>2</v>
      </c>
      <c r="L31" s="42">
        <v>32000000</v>
      </c>
      <c r="M31" s="118">
        <f t="shared" si="4"/>
        <v>4.571428571428571</v>
      </c>
      <c r="N31" s="124">
        <f t="shared" si="5"/>
        <v>27200000</v>
      </c>
      <c r="O31" s="125">
        <v>1.18</v>
      </c>
      <c r="P31" s="57"/>
      <c r="Q31" s="194">
        <v>27200000</v>
      </c>
      <c r="R31" s="85">
        <f t="shared" si="0"/>
        <v>0</v>
      </c>
      <c r="S31" s="111"/>
      <c r="T31" s="85"/>
    </row>
    <row r="32" spans="1:20" s="58" customFormat="1" ht="30">
      <c r="A32" s="59">
        <v>17</v>
      </c>
      <c r="B32" s="53" t="s">
        <v>193</v>
      </c>
      <c r="C32" s="56">
        <v>1500000</v>
      </c>
      <c r="D32" s="55">
        <v>2.8</v>
      </c>
      <c r="E32" s="56">
        <f t="shared" si="3"/>
        <v>4200000</v>
      </c>
      <c r="F32" s="117">
        <v>17</v>
      </c>
      <c r="G32" s="133" t="s">
        <v>193</v>
      </c>
      <c r="H32" s="71" t="s">
        <v>561</v>
      </c>
      <c r="I32" s="130">
        <v>1</v>
      </c>
      <c r="J32" s="117">
        <v>1500000</v>
      </c>
      <c r="K32" s="118">
        <v>2.8</v>
      </c>
      <c r="L32" s="42">
        <v>12000000</v>
      </c>
      <c r="M32" s="118">
        <f t="shared" si="4"/>
        <v>2.857142857142857</v>
      </c>
      <c r="N32" s="124">
        <f t="shared" si="5"/>
        <v>10200000</v>
      </c>
      <c r="O32" s="125">
        <v>1.18</v>
      </c>
      <c r="P32" s="57"/>
      <c r="Q32" s="194">
        <v>10200000</v>
      </c>
      <c r="R32" s="85">
        <f t="shared" si="0"/>
        <v>0</v>
      </c>
      <c r="S32" s="111"/>
      <c r="T32" s="85"/>
    </row>
    <row r="33" spans="1:20" s="58" customFormat="1" ht="19.5" customHeight="1">
      <c r="A33" s="59">
        <v>18</v>
      </c>
      <c r="B33" s="53" t="s">
        <v>22</v>
      </c>
      <c r="C33" s="56">
        <v>2000000</v>
      </c>
      <c r="D33" s="55">
        <v>2</v>
      </c>
      <c r="E33" s="56">
        <f t="shared" si="3"/>
        <v>4000000</v>
      </c>
      <c r="F33" s="117">
        <v>18</v>
      </c>
      <c r="G33" s="133" t="s">
        <v>22</v>
      </c>
      <c r="H33" s="71" t="s">
        <v>551</v>
      </c>
      <c r="I33" s="130">
        <v>1</v>
      </c>
      <c r="J33" s="117">
        <v>2000000</v>
      </c>
      <c r="K33" s="118">
        <v>2</v>
      </c>
      <c r="L33" s="42">
        <v>10000000</v>
      </c>
      <c r="M33" s="118">
        <f t="shared" si="4"/>
        <v>2.5</v>
      </c>
      <c r="N33" s="124">
        <f t="shared" si="5"/>
        <v>8500000</v>
      </c>
      <c r="O33" s="125">
        <v>1.18</v>
      </c>
      <c r="P33" s="57"/>
      <c r="Q33" s="194">
        <v>8500000</v>
      </c>
      <c r="R33" s="85">
        <f t="shared" si="0"/>
        <v>0</v>
      </c>
      <c r="S33" s="111"/>
      <c r="T33" s="85"/>
    </row>
    <row r="34" spans="1:20" s="58" customFormat="1" ht="18.75">
      <c r="A34" s="59">
        <v>19</v>
      </c>
      <c r="B34" s="53" t="s">
        <v>24</v>
      </c>
      <c r="C34" s="56">
        <v>2600000</v>
      </c>
      <c r="D34" s="55">
        <v>1.8</v>
      </c>
      <c r="E34" s="56">
        <f t="shared" si="3"/>
        <v>4680000</v>
      </c>
      <c r="F34" s="117">
        <v>19</v>
      </c>
      <c r="G34" s="133" t="s">
        <v>24</v>
      </c>
      <c r="H34" s="71" t="s">
        <v>553</v>
      </c>
      <c r="I34" s="130">
        <v>1</v>
      </c>
      <c r="J34" s="117">
        <v>2600000</v>
      </c>
      <c r="K34" s="118">
        <v>1.8</v>
      </c>
      <c r="L34" s="42">
        <v>14000000</v>
      </c>
      <c r="M34" s="118">
        <f t="shared" si="4"/>
        <v>2.9914529914529915</v>
      </c>
      <c r="N34" s="124">
        <f t="shared" si="5"/>
        <v>11900000</v>
      </c>
      <c r="O34" s="125">
        <v>1.18</v>
      </c>
      <c r="P34" s="57"/>
      <c r="Q34" s="194">
        <v>11900000</v>
      </c>
      <c r="R34" s="85">
        <f t="shared" si="0"/>
        <v>0</v>
      </c>
      <c r="S34" s="111"/>
      <c r="T34" s="85"/>
    </row>
    <row r="35" spans="1:20" s="58" customFormat="1" ht="30">
      <c r="A35" s="59">
        <v>20</v>
      </c>
      <c r="B35" s="53" t="s">
        <v>25</v>
      </c>
      <c r="C35" s="56">
        <v>1800000</v>
      </c>
      <c r="D35" s="55">
        <v>3.3</v>
      </c>
      <c r="E35" s="56">
        <f t="shared" si="3"/>
        <v>5940000</v>
      </c>
      <c r="F35" s="117">
        <v>20</v>
      </c>
      <c r="G35" s="133" t="s">
        <v>25</v>
      </c>
      <c r="H35" s="71" t="s">
        <v>561</v>
      </c>
      <c r="I35" s="130">
        <v>1</v>
      </c>
      <c r="J35" s="117">
        <v>1800000</v>
      </c>
      <c r="K35" s="118">
        <v>3.3</v>
      </c>
      <c r="L35" s="42">
        <v>15200000</v>
      </c>
      <c r="M35" s="118">
        <f t="shared" si="4"/>
        <v>2.558922558922559</v>
      </c>
      <c r="N35" s="192">
        <v>12900000</v>
      </c>
      <c r="O35" s="125">
        <v>1.18</v>
      </c>
      <c r="P35" s="57"/>
      <c r="Q35" s="194">
        <v>12900000</v>
      </c>
      <c r="R35" s="85">
        <f t="shared" si="0"/>
        <v>0</v>
      </c>
      <c r="S35" s="111"/>
      <c r="T35" s="85"/>
    </row>
    <row r="36" spans="1:20" s="58" customFormat="1" ht="18.75">
      <c r="A36" s="59">
        <v>21</v>
      </c>
      <c r="B36" s="53" t="s">
        <v>26</v>
      </c>
      <c r="C36" s="56">
        <v>800000</v>
      </c>
      <c r="D36" s="55">
        <v>2.5</v>
      </c>
      <c r="E36" s="56">
        <f t="shared" si="3"/>
        <v>2000000</v>
      </c>
      <c r="F36" s="117">
        <v>21</v>
      </c>
      <c r="G36" s="133" t="s">
        <v>26</v>
      </c>
      <c r="H36" s="71" t="s">
        <v>553</v>
      </c>
      <c r="I36" s="130">
        <v>1</v>
      </c>
      <c r="J36" s="117">
        <v>800000</v>
      </c>
      <c r="K36" s="118">
        <v>2.5</v>
      </c>
      <c r="L36" s="42">
        <v>9000000</v>
      </c>
      <c r="M36" s="118">
        <f t="shared" si="4"/>
        <v>4.5</v>
      </c>
      <c r="N36" s="124">
        <f>L36*$B$2</f>
        <v>7650000</v>
      </c>
      <c r="O36" s="125">
        <v>1.18</v>
      </c>
      <c r="P36" s="57"/>
      <c r="Q36" s="194">
        <v>7650000</v>
      </c>
      <c r="R36" s="85">
        <f t="shared" si="0"/>
        <v>0</v>
      </c>
      <c r="S36" s="111"/>
      <c r="T36" s="85"/>
    </row>
    <row r="37" spans="1:20" s="58" customFormat="1" ht="21.75" customHeight="1">
      <c r="A37" s="59">
        <v>22</v>
      </c>
      <c r="B37" s="53" t="s">
        <v>27</v>
      </c>
      <c r="C37" s="56">
        <v>1000000</v>
      </c>
      <c r="D37" s="55">
        <v>2.5</v>
      </c>
      <c r="E37" s="56">
        <f t="shared" si="3"/>
        <v>2500000</v>
      </c>
      <c r="F37" s="117">
        <v>22</v>
      </c>
      <c r="G37" s="133" t="s">
        <v>27</v>
      </c>
      <c r="H37" s="71" t="s">
        <v>551</v>
      </c>
      <c r="I37" s="130">
        <v>1</v>
      </c>
      <c r="J37" s="117">
        <v>1000000</v>
      </c>
      <c r="K37" s="118">
        <v>2.5</v>
      </c>
      <c r="L37" s="42">
        <v>8000000</v>
      </c>
      <c r="M37" s="118">
        <f t="shared" si="4"/>
        <v>3.2</v>
      </c>
      <c r="N37" s="124">
        <f>L37*$B$2</f>
        <v>6800000</v>
      </c>
      <c r="O37" s="125">
        <v>1.18</v>
      </c>
      <c r="P37" s="57"/>
      <c r="Q37" s="194">
        <v>6800000</v>
      </c>
      <c r="R37" s="85">
        <f t="shared" si="0"/>
        <v>0</v>
      </c>
      <c r="S37" s="111"/>
      <c r="T37" s="85"/>
    </row>
    <row r="38" spans="1:20" s="58" customFormat="1" ht="35.25" customHeight="1">
      <c r="A38" s="59">
        <v>23</v>
      </c>
      <c r="B38" s="53" t="s">
        <v>28</v>
      </c>
      <c r="C38" s="54"/>
      <c r="D38" s="55"/>
      <c r="E38" s="56"/>
      <c r="F38" s="117">
        <v>23</v>
      </c>
      <c r="G38" s="133" t="s">
        <v>870</v>
      </c>
      <c r="H38" s="71"/>
      <c r="I38" s="130"/>
      <c r="J38" s="71"/>
      <c r="K38" s="118"/>
      <c r="L38" s="42"/>
      <c r="M38" s="118"/>
      <c r="N38" s="124"/>
      <c r="O38" s="125"/>
      <c r="P38" s="57"/>
      <c r="Q38" s="194"/>
      <c r="R38" s="85">
        <f t="shared" si="0"/>
        <v>0</v>
      </c>
      <c r="S38" s="111"/>
      <c r="T38" s="85"/>
    </row>
    <row r="39" spans="1:20" s="58" customFormat="1" ht="45">
      <c r="A39" s="52"/>
      <c r="B39" s="60" t="s">
        <v>244</v>
      </c>
      <c r="C39" s="56">
        <v>5300000</v>
      </c>
      <c r="D39" s="55">
        <v>3</v>
      </c>
      <c r="E39" s="56">
        <f>C39*D39</f>
        <v>15900000</v>
      </c>
      <c r="F39" s="189" t="s">
        <v>610</v>
      </c>
      <c r="G39" s="177" t="s">
        <v>244</v>
      </c>
      <c r="H39" s="123" t="s">
        <v>568</v>
      </c>
      <c r="I39" s="131">
        <v>2</v>
      </c>
      <c r="J39" s="119">
        <v>5300000</v>
      </c>
      <c r="K39" s="120">
        <v>3</v>
      </c>
      <c r="L39" s="121">
        <v>44000000</v>
      </c>
      <c r="M39" s="120">
        <f>L39/E39</f>
        <v>2.7672955974842766</v>
      </c>
      <c r="N39" s="192">
        <v>32000000</v>
      </c>
      <c r="O39" s="193">
        <v>1.38</v>
      </c>
      <c r="P39" s="57"/>
      <c r="Q39" s="195">
        <v>32000000</v>
      </c>
      <c r="R39" s="85">
        <f t="shared" si="0"/>
        <v>0</v>
      </c>
      <c r="S39" s="111"/>
      <c r="T39" s="85"/>
    </row>
    <row r="40" spans="1:20" s="58" customFormat="1" ht="45">
      <c r="A40" s="52"/>
      <c r="B40" s="60" t="s">
        <v>245</v>
      </c>
      <c r="C40" s="56">
        <v>6300000</v>
      </c>
      <c r="D40" s="55">
        <v>3.5</v>
      </c>
      <c r="E40" s="56">
        <f>C40*D40</f>
        <v>22050000</v>
      </c>
      <c r="F40" s="189" t="s">
        <v>611</v>
      </c>
      <c r="G40" s="177" t="s">
        <v>245</v>
      </c>
      <c r="H40" s="123" t="s">
        <v>568</v>
      </c>
      <c r="I40" s="131">
        <v>1</v>
      </c>
      <c r="J40" s="119">
        <v>6300000</v>
      </c>
      <c r="K40" s="120">
        <v>3.5</v>
      </c>
      <c r="L40" s="121">
        <v>48000000</v>
      </c>
      <c r="M40" s="120">
        <f>L40/E40</f>
        <v>2.17687074829932</v>
      </c>
      <c r="N40" s="192">
        <v>32000000</v>
      </c>
      <c r="O40" s="193">
        <v>1.5</v>
      </c>
      <c r="P40" s="57"/>
      <c r="Q40" s="195">
        <v>32000000</v>
      </c>
      <c r="R40" s="85">
        <f t="shared" si="0"/>
        <v>0</v>
      </c>
      <c r="S40" s="111"/>
      <c r="T40" s="85"/>
    </row>
    <row r="41" spans="1:20" s="58" customFormat="1" ht="60.75" customHeight="1">
      <c r="A41" s="52"/>
      <c r="B41" s="60" t="s">
        <v>246</v>
      </c>
      <c r="C41" s="56">
        <v>4000000</v>
      </c>
      <c r="D41" s="55">
        <v>2.5</v>
      </c>
      <c r="E41" s="56">
        <f>C41*D41</f>
        <v>10000000</v>
      </c>
      <c r="F41" s="188" t="s">
        <v>612</v>
      </c>
      <c r="G41" s="137" t="s">
        <v>246</v>
      </c>
      <c r="H41" s="71" t="s">
        <v>365</v>
      </c>
      <c r="I41" s="130">
        <v>4</v>
      </c>
      <c r="J41" s="117">
        <v>4000000</v>
      </c>
      <c r="K41" s="118">
        <v>2.5</v>
      </c>
      <c r="L41" s="42">
        <v>23000000</v>
      </c>
      <c r="M41" s="118">
        <f>L41/E41</f>
        <v>2.3</v>
      </c>
      <c r="N41" s="124">
        <f>L41*$B$2</f>
        <v>19550000</v>
      </c>
      <c r="O41" s="125">
        <v>1.18</v>
      </c>
      <c r="P41" s="57"/>
      <c r="Q41" s="194">
        <v>19550000</v>
      </c>
      <c r="R41" s="85">
        <f t="shared" si="0"/>
        <v>0</v>
      </c>
      <c r="S41" s="111"/>
      <c r="T41" s="85"/>
    </row>
    <row r="42" spans="1:20" s="58" customFormat="1" ht="30">
      <c r="A42" s="52"/>
      <c r="B42" s="60" t="s">
        <v>247</v>
      </c>
      <c r="C42" s="56">
        <v>1000000</v>
      </c>
      <c r="D42" s="55">
        <v>4</v>
      </c>
      <c r="E42" s="56">
        <f>C42*D42</f>
        <v>4000000</v>
      </c>
      <c r="F42" s="188" t="s">
        <v>613</v>
      </c>
      <c r="G42" s="137" t="s">
        <v>247</v>
      </c>
      <c r="H42" s="71" t="s">
        <v>557</v>
      </c>
      <c r="I42" s="130">
        <v>3</v>
      </c>
      <c r="J42" s="117">
        <v>1000000</v>
      </c>
      <c r="K42" s="118">
        <v>4</v>
      </c>
      <c r="L42" s="42">
        <v>29000000</v>
      </c>
      <c r="M42" s="118">
        <f>L42/E42</f>
        <v>7.25</v>
      </c>
      <c r="N42" s="124">
        <f>L42*$B$2</f>
        <v>24650000</v>
      </c>
      <c r="O42" s="125">
        <v>1.18</v>
      </c>
      <c r="P42" s="57"/>
      <c r="Q42" s="194">
        <v>24650000</v>
      </c>
      <c r="R42" s="85">
        <f t="shared" si="0"/>
        <v>0</v>
      </c>
      <c r="S42" s="111"/>
      <c r="T42" s="85"/>
    </row>
    <row r="43" spans="1:20" s="58" customFormat="1" ht="49.5" customHeight="1">
      <c r="A43" s="59">
        <v>24</v>
      </c>
      <c r="B43" s="53" t="s">
        <v>29</v>
      </c>
      <c r="C43" s="54"/>
      <c r="D43" s="55"/>
      <c r="E43" s="56"/>
      <c r="F43" s="117">
        <v>24</v>
      </c>
      <c r="G43" s="178" t="s">
        <v>29</v>
      </c>
      <c r="H43" s="71" t="s">
        <v>563</v>
      </c>
      <c r="I43" s="130"/>
      <c r="J43" s="71"/>
      <c r="K43" s="118"/>
      <c r="L43" s="42"/>
      <c r="M43" s="118"/>
      <c r="N43" s="124"/>
      <c r="O43" s="125"/>
      <c r="P43" s="57"/>
      <c r="Q43" s="194"/>
      <c r="R43" s="85">
        <f t="shared" si="0"/>
        <v>0</v>
      </c>
      <c r="S43" s="111"/>
      <c r="T43" s="85"/>
    </row>
    <row r="44" spans="1:20" s="58" customFormat="1" ht="30">
      <c r="A44" s="52"/>
      <c r="B44" s="60" t="s">
        <v>243</v>
      </c>
      <c r="C44" s="56">
        <v>1300000</v>
      </c>
      <c r="D44" s="55">
        <v>4.4</v>
      </c>
      <c r="E44" s="56">
        <f>C44*D44</f>
        <v>5720000</v>
      </c>
      <c r="F44" s="188" t="s">
        <v>614</v>
      </c>
      <c r="G44" s="137" t="s">
        <v>243</v>
      </c>
      <c r="H44" s="71" t="s">
        <v>553</v>
      </c>
      <c r="I44" s="130">
        <v>1</v>
      </c>
      <c r="J44" s="117">
        <v>1300000</v>
      </c>
      <c r="K44" s="118">
        <v>4.4</v>
      </c>
      <c r="L44" s="42">
        <v>11000000</v>
      </c>
      <c r="M44" s="118">
        <f>L44/E44</f>
        <v>1.9230769230769231</v>
      </c>
      <c r="N44" s="124">
        <f>L44*$B$2</f>
        <v>9350000</v>
      </c>
      <c r="O44" s="125">
        <v>1.18</v>
      </c>
      <c r="P44" s="57"/>
      <c r="Q44" s="194">
        <v>9350000</v>
      </c>
      <c r="R44" s="85">
        <f t="shared" si="0"/>
        <v>0</v>
      </c>
      <c r="S44" s="111"/>
      <c r="T44" s="85"/>
    </row>
    <row r="45" spans="1:20" s="58" customFormat="1" ht="30">
      <c r="A45" s="52"/>
      <c r="B45" s="60" t="s">
        <v>242</v>
      </c>
      <c r="C45" s="56">
        <v>700000</v>
      </c>
      <c r="D45" s="55">
        <v>7</v>
      </c>
      <c r="E45" s="56">
        <f>C45*D45</f>
        <v>4900000</v>
      </c>
      <c r="F45" s="188" t="s">
        <v>615</v>
      </c>
      <c r="G45" s="137" t="s">
        <v>242</v>
      </c>
      <c r="H45" s="71" t="s">
        <v>561</v>
      </c>
      <c r="I45" s="130">
        <v>2</v>
      </c>
      <c r="J45" s="117">
        <v>700000</v>
      </c>
      <c r="K45" s="118">
        <v>7</v>
      </c>
      <c r="L45" s="42">
        <v>8000000</v>
      </c>
      <c r="M45" s="118">
        <f>L45/E45</f>
        <v>1.6326530612244898</v>
      </c>
      <c r="N45" s="124">
        <f>L45*$B$2</f>
        <v>6800000</v>
      </c>
      <c r="O45" s="125">
        <v>1.18</v>
      </c>
      <c r="P45" s="57"/>
      <c r="Q45" s="194">
        <v>6800000</v>
      </c>
      <c r="R45" s="85">
        <f t="shared" si="0"/>
        <v>0</v>
      </c>
      <c r="S45" s="111"/>
      <c r="T45" s="85"/>
    </row>
    <row r="46" spans="1:20" s="58" customFormat="1" ht="62.25" customHeight="1">
      <c r="A46" s="59">
        <v>25</v>
      </c>
      <c r="B46" s="53" t="s">
        <v>30</v>
      </c>
      <c r="C46" s="56">
        <v>6500000</v>
      </c>
      <c r="D46" s="55">
        <v>2.5</v>
      </c>
      <c r="E46" s="56">
        <f>C46*D46</f>
        <v>16250000</v>
      </c>
      <c r="F46" s="119">
        <v>25</v>
      </c>
      <c r="G46" s="176" t="s">
        <v>30</v>
      </c>
      <c r="H46" s="123" t="s">
        <v>570</v>
      </c>
      <c r="I46" s="131">
        <v>1</v>
      </c>
      <c r="J46" s="119">
        <v>6500000</v>
      </c>
      <c r="K46" s="120">
        <v>2.5</v>
      </c>
      <c r="L46" s="121">
        <v>48000000</v>
      </c>
      <c r="M46" s="120">
        <f>L46/E46</f>
        <v>2.953846153846154</v>
      </c>
      <c r="N46" s="192">
        <v>32000000</v>
      </c>
      <c r="O46" s="193">
        <v>1.5</v>
      </c>
      <c r="P46" s="57"/>
      <c r="Q46" s="195">
        <v>32000000</v>
      </c>
      <c r="R46" s="85">
        <f t="shared" si="0"/>
        <v>0</v>
      </c>
      <c r="S46" s="111"/>
      <c r="T46" s="85"/>
    </row>
    <row r="47" spans="1:20" s="58" customFormat="1" ht="18.75">
      <c r="A47" s="59">
        <v>26</v>
      </c>
      <c r="B47" s="53" t="s">
        <v>31</v>
      </c>
      <c r="C47" s="56">
        <v>1000000</v>
      </c>
      <c r="D47" s="55">
        <v>2.5</v>
      </c>
      <c r="E47" s="56">
        <f>C47*D47</f>
        <v>2500000</v>
      </c>
      <c r="F47" s="117">
        <v>26</v>
      </c>
      <c r="G47" s="133" t="s">
        <v>31</v>
      </c>
      <c r="H47" s="71" t="s">
        <v>553</v>
      </c>
      <c r="I47" s="130">
        <v>1</v>
      </c>
      <c r="J47" s="117">
        <v>1000000</v>
      </c>
      <c r="K47" s="118">
        <v>2.5</v>
      </c>
      <c r="L47" s="42">
        <v>9000000</v>
      </c>
      <c r="M47" s="118">
        <f>L47/E47</f>
        <v>3.6</v>
      </c>
      <c r="N47" s="124">
        <f>L47*$B$2</f>
        <v>7650000</v>
      </c>
      <c r="O47" s="125">
        <v>1.18</v>
      </c>
      <c r="P47" s="57"/>
      <c r="Q47" s="194">
        <v>7650000</v>
      </c>
      <c r="R47" s="85">
        <f t="shared" si="0"/>
        <v>0</v>
      </c>
      <c r="S47" s="111"/>
      <c r="T47" s="85"/>
    </row>
    <row r="48" spans="1:20" s="58" customFormat="1" ht="30">
      <c r="A48" s="59">
        <v>27</v>
      </c>
      <c r="B48" s="53" t="s">
        <v>32</v>
      </c>
      <c r="C48" s="56">
        <v>7000000</v>
      </c>
      <c r="D48" s="55">
        <v>2.2</v>
      </c>
      <c r="E48" s="56">
        <f>C48*D48</f>
        <v>15400000.000000002</v>
      </c>
      <c r="F48" s="119">
        <v>27</v>
      </c>
      <c r="G48" s="176" t="s">
        <v>32</v>
      </c>
      <c r="H48" s="123" t="s">
        <v>552</v>
      </c>
      <c r="I48" s="131">
        <v>1</v>
      </c>
      <c r="J48" s="119">
        <v>7000000</v>
      </c>
      <c r="K48" s="120">
        <v>2.2</v>
      </c>
      <c r="L48" s="121">
        <v>48000000</v>
      </c>
      <c r="M48" s="120">
        <f>L48/E48</f>
        <v>3.1168831168831166</v>
      </c>
      <c r="N48" s="192">
        <v>32000000</v>
      </c>
      <c r="O48" s="193">
        <v>1.5</v>
      </c>
      <c r="P48" s="57"/>
      <c r="Q48" s="195">
        <v>32000000</v>
      </c>
      <c r="R48" s="85">
        <f t="shared" si="0"/>
        <v>0</v>
      </c>
      <c r="S48" s="111"/>
      <c r="T48" s="85"/>
    </row>
    <row r="49" spans="1:20" s="58" customFormat="1" ht="60">
      <c r="A49" s="59">
        <v>28</v>
      </c>
      <c r="B49" s="53" t="s">
        <v>33</v>
      </c>
      <c r="C49" s="54"/>
      <c r="D49" s="55"/>
      <c r="E49" s="56"/>
      <c r="F49" s="117">
        <v>28</v>
      </c>
      <c r="G49" s="133" t="s">
        <v>33</v>
      </c>
      <c r="H49" s="71" t="s">
        <v>566</v>
      </c>
      <c r="I49" s="130"/>
      <c r="J49" s="71"/>
      <c r="K49" s="118"/>
      <c r="L49" s="42"/>
      <c r="M49" s="118"/>
      <c r="N49" s="124"/>
      <c r="O49" s="125"/>
      <c r="P49" s="57" t="s">
        <v>592</v>
      </c>
      <c r="Q49" s="194"/>
      <c r="R49" s="85">
        <f t="shared" si="0"/>
        <v>0</v>
      </c>
      <c r="S49" s="111"/>
      <c r="T49" s="85"/>
    </row>
    <row r="50" spans="1:20" s="58" customFormat="1" ht="45">
      <c r="A50" s="52"/>
      <c r="B50" s="60" t="s">
        <v>163</v>
      </c>
      <c r="C50" s="56">
        <v>5100000</v>
      </c>
      <c r="D50" s="55">
        <v>3.5</v>
      </c>
      <c r="E50" s="56">
        <f>C50*D50</f>
        <v>17850000</v>
      </c>
      <c r="F50" s="188" t="s">
        <v>616</v>
      </c>
      <c r="G50" s="137" t="s">
        <v>827</v>
      </c>
      <c r="H50" s="71" t="s">
        <v>550</v>
      </c>
      <c r="I50" s="130">
        <v>1</v>
      </c>
      <c r="J50" s="117">
        <v>5100000</v>
      </c>
      <c r="K50" s="118">
        <v>3.5</v>
      </c>
      <c r="L50" s="42">
        <v>36000000</v>
      </c>
      <c r="M50" s="118">
        <f>L50/E50</f>
        <v>2.0168067226890756</v>
      </c>
      <c r="N50" s="124">
        <f>L50*$B$2</f>
        <v>30600000</v>
      </c>
      <c r="O50" s="125">
        <v>1.18</v>
      </c>
      <c r="P50" s="57"/>
      <c r="Q50" s="194">
        <v>30600000</v>
      </c>
      <c r="R50" s="85">
        <f t="shared" si="0"/>
        <v>0</v>
      </c>
      <c r="S50" s="111"/>
      <c r="T50" s="85"/>
    </row>
    <row r="51" spans="1:20" s="58" customFormat="1" ht="30">
      <c r="A51" s="52"/>
      <c r="B51" s="60"/>
      <c r="C51" s="56"/>
      <c r="D51" s="55"/>
      <c r="E51" s="56"/>
      <c r="F51" s="188"/>
      <c r="G51" s="137" t="s">
        <v>828</v>
      </c>
      <c r="H51" s="71" t="s">
        <v>551</v>
      </c>
      <c r="I51" s="130">
        <v>2</v>
      </c>
      <c r="J51" s="117"/>
      <c r="K51" s="118"/>
      <c r="L51" s="42">
        <v>24000000</v>
      </c>
      <c r="M51" s="118"/>
      <c r="N51" s="124">
        <f>L51*$B$2</f>
        <v>20400000</v>
      </c>
      <c r="O51" s="125">
        <v>1.18</v>
      </c>
      <c r="P51" s="57"/>
      <c r="Q51" s="194">
        <v>20400000</v>
      </c>
      <c r="R51" s="85">
        <f t="shared" si="0"/>
        <v>0</v>
      </c>
      <c r="S51" s="111"/>
      <c r="T51" s="85"/>
    </row>
    <row r="52" spans="1:20" s="58" customFormat="1" ht="45">
      <c r="A52" s="52"/>
      <c r="B52" s="60" t="s">
        <v>164</v>
      </c>
      <c r="C52" s="56">
        <v>1600000</v>
      </c>
      <c r="D52" s="55">
        <v>2</v>
      </c>
      <c r="E52" s="56">
        <f>C52*D52</f>
        <v>3200000</v>
      </c>
      <c r="F52" s="188" t="s">
        <v>617</v>
      </c>
      <c r="G52" s="137" t="s">
        <v>164</v>
      </c>
      <c r="H52" s="71" t="s">
        <v>551</v>
      </c>
      <c r="I52" s="130">
        <v>3</v>
      </c>
      <c r="J52" s="117">
        <v>1600000</v>
      </c>
      <c r="K52" s="118">
        <v>2</v>
      </c>
      <c r="L52" s="42">
        <v>15000000</v>
      </c>
      <c r="M52" s="118">
        <f>L52/E52</f>
        <v>4.6875</v>
      </c>
      <c r="N52" s="124">
        <f>L52*$B$2</f>
        <v>12750000</v>
      </c>
      <c r="O52" s="125">
        <v>1.18</v>
      </c>
      <c r="P52" s="57" t="s">
        <v>592</v>
      </c>
      <c r="Q52" s="194">
        <v>12750000</v>
      </c>
      <c r="R52" s="85">
        <f t="shared" si="0"/>
        <v>0</v>
      </c>
      <c r="S52" s="111"/>
      <c r="T52" s="85"/>
    </row>
    <row r="53" spans="1:20" s="58" customFormat="1" ht="63.75" customHeight="1">
      <c r="A53" s="59">
        <v>29</v>
      </c>
      <c r="B53" s="53" t="s">
        <v>170</v>
      </c>
      <c r="C53" s="56">
        <v>1600000</v>
      </c>
      <c r="D53" s="55">
        <v>4</v>
      </c>
      <c r="E53" s="56">
        <f>C53*D53</f>
        <v>6400000</v>
      </c>
      <c r="F53" s="117">
        <v>29</v>
      </c>
      <c r="G53" s="133" t="s">
        <v>277</v>
      </c>
      <c r="H53" s="71" t="s">
        <v>571</v>
      </c>
      <c r="I53" s="130"/>
      <c r="J53" s="117">
        <v>1600000</v>
      </c>
      <c r="K53" s="118">
        <v>4</v>
      </c>
      <c r="L53" s="42"/>
      <c r="M53" s="118"/>
      <c r="N53" s="124"/>
      <c r="O53" s="125"/>
      <c r="P53" s="57"/>
      <c r="Q53" s="194"/>
      <c r="R53" s="85">
        <f t="shared" si="0"/>
        <v>0</v>
      </c>
      <c r="S53" s="111"/>
      <c r="T53" s="85"/>
    </row>
    <row r="54" spans="1:20" s="58" customFormat="1" ht="30">
      <c r="A54" s="59"/>
      <c r="B54" s="60"/>
      <c r="C54" s="56"/>
      <c r="D54" s="55"/>
      <c r="E54" s="56"/>
      <c r="F54" s="188" t="s">
        <v>618</v>
      </c>
      <c r="G54" s="137" t="s">
        <v>589</v>
      </c>
      <c r="H54" s="71" t="s">
        <v>558</v>
      </c>
      <c r="I54" s="130">
        <v>1</v>
      </c>
      <c r="J54" s="117"/>
      <c r="K54" s="118"/>
      <c r="L54" s="42">
        <v>32000000</v>
      </c>
      <c r="M54" s="118">
        <f>L54/E53</f>
        <v>5</v>
      </c>
      <c r="N54" s="124">
        <f aca="true" t="shared" si="6" ref="N54:N61">L54*$B$2</f>
        <v>27200000</v>
      </c>
      <c r="O54" s="125">
        <v>1.18</v>
      </c>
      <c r="P54" s="62"/>
      <c r="Q54" s="194">
        <v>27200000</v>
      </c>
      <c r="R54" s="85">
        <f t="shared" si="0"/>
        <v>0</v>
      </c>
      <c r="S54" s="111"/>
      <c r="T54" s="85"/>
    </row>
    <row r="55" spans="1:20" s="58" customFormat="1" ht="60.75" customHeight="1">
      <c r="A55" s="59"/>
      <c r="B55" s="60"/>
      <c r="C55" s="56"/>
      <c r="D55" s="55"/>
      <c r="E55" s="56"/>
      <c r="F55" s="188" t="s">
        <v>619</v>
      </c>
      <c r="G55" s="137" t="s">
        <v>587</v>
      </c>
      <c r="H55" s="71" t="s">
        <v>561</v>
      </c>
      <c r="I55" s="130">
        <v>2</v>
      </c>
      <c r="J55" s="117"/>
      <c r="K55" s="118"/>
      <c r="L55" s="42">
        <v>30000000</v>
      </c>
      <c r="M55" s="118">
        <f>L55/E53</f>
        <v>4.6875</v>
      </c>
      <c r="N55" s="124">
        <f t="shared" si="6"/>
        <v>25500000</v>
      </c>
      <c r="O55" s="125">
        <v>1.18</v>
      </c>
      <c r="P55" s="62"/>
      <c r="Q55" s="194">
        <v>25500000</v>
      </c>
      <c r="R55" s="85">
        <f t="shared" si="0"/>
        <v>0</v>
      </c>
      <c r="S55" s="111"/>
      <c r="T55" s="85"/>
    </row>
    <row r="56" spans="1:20" s="58" customFormat="1" ht="30">
      <c r="A56" s="59"/>
      <c r="B56" s="60"/>
      <c r="C56" s="56"/>
      <c r="D56" s="55"/>
      <c r="E56" s="56"/>
      <c r="F56" s="188" t="s">
        <v>620</v>
      </c>
      <c r="G56" s="137" t="s">
        <v>588</v>
      </c>
      <c r="H56" s="71" t="s">
        <v>561</v>
      </c>
      <c r="I56" s="130">
        <v>3</v>
      </c>
      <c r="J56" s="117"/>
      <c r="K56" s="118"/>
      <c r="L56" s="42">
        <v>25000000</v>
      </c>
      <c r="M56" s="118">
        <f>L56/E53</f>
        <v>3.90625</v>
      </c>
      <c r="N56" s="124">
        <f t="shared" si="6"/>
        <v>21250000</v>
      </c>
      <c r="O56" s="125">
        <v>1.18</v>
      </c>
      <c r="P56" s="62"/>
      <c r="Q56" s="194">
        <v>21250000</v>
      </c>
      <c r="R56" s="85">
        <f t="shared" si="0"/>
        <v>0</v>
      </c>
      <c r="S56" s="111"/>
      <c r="T56" s="85"/>
    </row>
    <row r="57" spans="1:20" s="58" customFormat="1" ht="34.5" customHeight="1">
      <c r="A57" s="59"/>
      <c r="B57" s="60"/>
      <c r="C57" s="56"/>
      <c r="D57" s="55"/>
      <c r="E57" s="56"/>
      <c r="F57" s="188" t="s">
        <v>621</v>
      </c>
      <c r="G57" s="137" t="s">
        <v>208</v>
      </c>
      <c r="H57" s="71" t="s">
        <v>561</v>
      </c>
      <c r="I57" s="130">
        <v>4</v>
      </c>
      <c r="J57" s="117"/>
      <c r="K57" s="118"/>
      <c r="L57" s="42">
        <v>20000000</v>
      </c>
      <c r="M57" s="118">
        <f>L57/E53</f>
        <v>3.125</v>
      </c>
      <c r="N57" s="124">
        <f t="shared" si="6"/>
        <v>17000000</v>
      </c>
      <c r="O57" s="125">
        <v>1.18</v>
      </c>
      <c r="P57" s="62"/>
      <c r="Q57" s="194">
        <v>17000000</v>
      </c>
      <c r="R57" s="85">
        <f t="shared" si="0"/>
        <v>0</v>
      </c>
      <c r="S57" s="111"/>
      <c r="T57" s="85"/>
    </row>
    <row r="58" spans="1:20" s="58" customFormat="1" ht="18.75">
      <c r="A58" s="59">
        <v>30</v>
      </c>
      <c r="B58" s="53" t="s">
        <v>34</v>
      </c>
      <c r="C58" s="56">
        <v>1000000</v>
      </c>
      <c r="D58" s="55">
        <v>2.5</v>
      </c>
      <c r="E58" s="56">
        <f aca="true" t="shared" si="7" ref="E58:E64">C58*D58</f>
        <v>2500000</v>
      </c>
      <c r="F58" s="117">
        <v>30</v>
      </c>
      <c r="G58" s="133" t="s">
        <v>34</v>
      </c>
      <c r="H58" s="71" t="s">
        <v>553</v>
      </c>
      <c r="I58" s="130">
        <v>1</v>
      </c>
      <c r="J58" s="117">
        <v>1000000</v>
      </c>
      <c r="K58" s="118">
        <v>2.5</v>
      </c>
      <c r="L58" s="42">
        <v>9000000</v>
      </c>
      <c r="M58" s="118">
        <f aca="true" t="shared" si="8" ref="M58:M64">L58/E58</f>
        <v>3.6</v>
      </c>
      <c r="N58" s="124">
        <f t="shared" si="6"/>
        <v>7650000</v>
      </c>
      <c r="O58" s="125">
        <v>1.18</v>
      </c>
      <c r="P58" s="57"/>
      <c r="Q58" s="194">
        <v>7650000</v>
      </c>
      <c r="R58" s="85">
        <f t="shared" si="0"/>
        <v>0</v>
      </c>
      <c r="S58" s="111"/>
      <c r="T58" s="85"/>
    </row>
    <row r="59" spans="1:20" s="58" customFormat="1" ht="18.75">
      <c r="A59" s="59">
        <v>31</v>
      </c>
      <c r="B59" s="53" t="s">
        <v>35</v>
      </c>
      <c r="C59" s="56">
        <v>1000000</v>
      </c>
      <c r="D59" s="55">
        <v>2.5</v>
      </c>
      <c r="E59" s="56">
        <f t="shared" si="7"/>
        <v>2500000</v>
      </c>
      <c r="F59" s="117">
        <v>31</v>
      </c>
      <c r="G59" s="133" t="s">
        <v>35</v>
      </c>
      <c r="H59" s="71" t="s">
        <v>553</v>
      </c>
      <c r="I59" s="130">
        <v>1</v>
      </c>
      <c r="J59" s="117">
        <v>1000000</v>
      </c>
      <c r="K59" s="118">
        <v>2.5</v>
      </c>
      <c r="L59" s="42">
        <v>9000000</v>
      </c>
      <c r="M59" s="118">
        <f t="shared" si="8"/>
        <v>3.6</v>
      </c>
      <c r="N59" s="124">
        <f t="shared" si="6"/>
        <v>7650000</v>
      </c>
      <c r="O59" s="125">
        <v>1.18</v>
      </c>
      <c r="P59" s="57"/>
      <c r="Q59" s="194">
        <v>7650000</v>
      </c>
      <c r="R59" s="85">
        <f t="shared" si="0"/>
        <v>0</v>
      </c>
      <c r="S59" s="111"/>
      <c r="T59" s="85"/>
    </row>
    <row r="60" spans="1:20" s="58" customFormat="1" ht="18.75">
      <c r="A60" s="59">
        <v>32</v>
      </c>
      <c r="B60" s="53" t="s">
        <v>36</v>
      </c>
      <c r="C60" s="56">
        <v>1400000</v>
      </c>
      <c r="D60" s="55">
        <v>2.5</v>
      </c>
      <c r="E60" s="56">
        <f t="shared" si="7"/>
        <v>3500000</v>
      </c>
      <c r="F60" s="117">
        <v>32</v>
      </c>
      <c r="G60" s="133" t="s">
        <v>36</v>
      </c>
      <c r="H60" s="71" t="s">
        <v>553</v>
      </c>
      <c r="I60" s="130">
        <v>1</v>
      </c>
      <c r="J60" s="117">
        <v>1400000</v>
      </c>
      <c r="K60" s="118">
        <v>2.5</v>
      </c>
      <c r="L60" s="42">
        <v>11000000</v>
      </c>
      <c r="M60" s="118">
        <f t="shared" si="8"/>
        <v>3.142857142857143</v>
      </c>
      <c r="N60" s="124">
        <f t="shared" si="6"/>
        <v>9350000</v>
      </c>
      <c r="O60" s="125">
        <v>1.18</v>
      </c>
      <c r="P60" s="57"/>
      <c r="Q60" s="194">
        <v>9350000</v>
      </c>
      <c r="R60" s="85">
        <f t="shared" si="0"/>
        <v>0</v>
      </c>
      <c r="S60" s="111"/>
      <c r="T60" s="85"/>
    </row>
    <row r="61" spans="1:20" s="58" customFormat="1" ht="30">
      <c r="A61" s="59">
        <v>33</v>
      </c>
      <c r="B61" s="53" t="s">
        <v>37</v>
      </c>
      <c r="C61" s="56">
        <v>1000000</v>
      </c>
      <c r="D61" s="55">
        <v>2</v>
      </c>
      <c r="E61" s="56">
        <f t="shared" si="7"/>
        <v>2000000</v>
      </c>
      <c r="F61" s="117">
        <v>33</v>
      </c>
      <c r="G61" s="133" t="s">
        <v>37</v>
      </c>
      <c r="H61" s="71" t="s">
        <v>552</v>
      </c>
      <c r="I61" s="130">
        <v>1</v>
      </c>
      <c r="J61" s="117">
        <v>1000000</v>
      </c>
      <c r="K61" s="118">
        <v>2</v>
      </c>
      <c r="L61" s="42">
        <v>28000000</v>
      </c>
      <c r="M61" s="118">
        <f t="shared" si="8"/>
        <v>14</v>
      </c>
      <c r="N61" s="124">
        <f t="shared" si="6"/>
        <v>23800000</v>
      </c>
      <c r="O61" s="125">
        <v>1.18</v>
      </c>
      <c r="P61" s="57"/>
      <c r="Q61" s="194">
        <v>23800000</v>
      </c>
      <c r="R61" s="85">
        <f t="shared" si="0"/>
        <v>0</v>
      </c>
      <c r="S61" s="111"/>
      <c r="T61" s="85"/>
    </row>
    <row r="62" spans="1:20" s="58" customFormat="1" ht="33" customHeight="1">
      <c r="A62" s="59">
        <v>34</v>
      </c>
      <c r="B62" s="53" t="s">
        <v>38</v>
      </c>
      <c r="C62" s="56">
        <v>2000000</v>
      </c>
      <c r="D62" s="55">
        <v>3</v>
      </c>
      <c r="E62" s="56">
        <f t="shared" si="7"/>
        <v>6000000</v>
      </c>
      <c r="F62" s="117">
        <v>34</v>
      </c>
      <c r="G62" s="133" t="s">
        <v>38</v>
      </c>
      <c r="H62" s="71" t="s">
        <v>560</v>
      </c>
      <c r="I62" s="130">
        <v>1</v>
      </c>
      <c r="J62" s="117">
        <v>2000000</v>
      </c>
      <c r="K62" s="118">
        <v>3</v>
      </c>
      <c r="L62" s="42">
        <v>13500000</v>
      </c>
      <c r="M62" s="118">
        <f t="shared" si="8"/>
        <v>2.25</v>
      </c>
      <c r="N62" s="192">
        <v>11480000</v>
      </c>
      <c r="O62" s="125">
        <v>1.18</v>
      </c>
      <c r="P62" s="57" t="s">
        <v>592</v>
      </c>
      <c r="Q62" s="194">
        <v>11480000</v>
      </c>
      <c r="R62" s="85">
        <f t="shared" si="0"/>
        <v>0</v>
      </c>
      <c r="S62" s="111"/>
      <c r="T62" s="85"/>
    </row>
    <row r="63" spans="1:20" s="58" customFormat="1" ht="18.75">
      <c r="A63" s="59">
        <v>35</v>
      </c>
      <c r="B63" s="53" t="s">
        <v>39</v>
      </c>
      <c r="C63" s="56">
        <v>1000000</v>
      </c>
      <c r="D63" s="55">
        <v>2.5</v>
      </c>
      <c r="E63" s="56">
        <f t="shared" si="7"/>
        <v>2500000</v>
      </c>
      <c r="F63" s="117">
        <v>35</v>
      </c>
      <c r="G63" s="133" t="s">
        <v>39</v>
      </c>
      <c r="H63" s="71" t="s">
        <v>553</v>
      </c>
      <c r="I63" s="130">
        <v>1</v>
      </c>
      <c r="J63" s="117">
        <v>1000000</v>
      </c>
      <c r="K63" s="118">
        <v>2.5</v>
      </c>
      <c r="L63" s="42">
        <v>9000000</v>
      </c>
      <c r="M63" s="118">
        <f t="shared" si="8"/>
        <v>3.6</v>
      </c>
      <c r="N63" s="124">
        <f>L63*$B$2</f>
        <v>7650000</v>
      </c>
      <c r="O63" s="125">
        <v>1.18</v>
      </c>
      <c r="P63" s="57"/>
      <c r="Q63" s="194">
        <v>7650000</v>
      </c>
      <c r="R63" s="85">
        <f t="shared" si="0"/>
        <v>0</v>
      </c>
      <c r="S63" s="111"/>
      <c r="T63" s="85"/>
    </row>
    <row r="64" spans="1:20" s="58" customFormat="1" ht="30" customHeight="1">
      <c r="A64" s="59">
        <v>36</v>
      </c>
      <c r="B64" s="53" t="s">
        <v>192</v>
      </c>
      <c r="C64" s="56">
        <v>1700000</v>
      </c>
      <c r="D64" s="55">
        <v>2.6</v>
      </c>
      <c r="E64" s="56">
        <f t="shared" si="7"/>
        <v>4420000</v>
      </c>
      <c r="F64" s="117">
        <v>36</v>
      </c>
      <c r="G64" s="133" t="s">
        <v>192</v>
      </c>
      <c r="H64" s="71" t="s">
        <v>561</v>
      </c>
      <c r="I64" s="130">
        <v>1</v>
      </c>
      <c r="J64" s="117">
        <v>1700000</v>
      </c>
      <c r="K64" s="118">
        <v>2.6</v>
      </c>
      <c r="L64" s="42">
        <v>16000000</v>
      </c>
      <c r="M64" s="118">
        <f t="shared" si="8"/>
        <v>3.6199095022624435</v>
      </c>
      <c r="N64" s="124">
        <f>L64*$B$2</f>
        <v>13600000</v>
      </c>
      <c r="O64" s="125">
        <v>1.18</v>
      </c>
      <c r="P64" s="57"/>
      <c r="Q64" s="194">
        <v>13600000</v>
      </c>
      <c r="R64" s="85">
        <f t="shared" si="0"/>
        <v>0</v>
      </c>
      <c r="S64" s="111"/>
      <c r="T64" s="85"/>
    </row>
    <row r="65" spans="1:20" s="58" customFormat="1" ht="30">
      <c r="A65" s="59">
        <v>37</v>
      </c>
      <c r="B65" s="53" t="s">
        <v>40</v>
      </c>
      <c r="C65" s="54"/>
      <c r="D65" s="55"/>
      <c r="E65" s="56"/>
      <c r="F65" s="117">
        <v>37</v>
      </c>
      <c r="G65" s="133" t="s">
        <v>871</v>
      </c>
      <c r="H65" s="71"/>
      <c r="I65" s="130"/>
      <c r="J65" s="71"/>
      <c r="K65" s="118"/>
      <c r="L65" s="42"/>
      <c r="M65" s="118"/>
      <c r="N65" s="124"/>
      <c r="O65" s="125"/>
      <c r="P65" s="57"/>
      <c r="Q65" s="194"/>
      <c r="R65" s="85">
        <f t="shared" si="0"/>
        <v>0</v>
      </c>
      <c r="S65" s="111"/>
      <c r="T65" s="85"/>
    </row>
    <row r="66" spans="1:20" s="58" customFormat="1" ht="30">
      <c r="A66" s="52"/>
      <c r="B66" s="60" t="s">
        <v>257</v>
      </c>
      <c r="C66" s="56">
        <v>700000</v>
      </c>
      <c r="D66" s="55">
        <v>7.2</v>
      </c>
      <c r="E66" s="56">
        <f>C66*D66</f>
        <v>5040000</v>
      </c>
      <c r="F66" s="188" t="s">
        <v>622</v>
      </c>
      <c r="G66" s="137" t="s">
        <v>257</v>
      </c>
      <c r="H66" s="71" t="s">
        <v>550</v>
      </c>
      <c r="I66" s="130">
        <v>2</v>
      </c>
      <c r="J66" s="117">
        <v>700000</v>
      </c>
      <c r="K66" s="118">
        <v>7.2</v>
      </c>
      <c r="L66" s="42">
        <v>10000000</v>
      </c>
      <c r="M66" s="118">
        <f>L66/E66</f>
        <v>1.9841269841269842</v>
      </c>
      <c r="N66" s="124">
        <f>L66*$B$2</f>
        <v>8500000</v>
      </c>
      <c r="O66" s="125">
        <v>1.18</v>
      </c>
      <c r="P66" s="57"/>
      <c r="Q66" s="194">
        <v>8500000</v>
      </c>
      <c r="R66" s="85">
        <f t="shared" si="0"/>
        <v>0</v>
      </c>
      <c r="S66" s="111"/>
      <c r="T66" s="85"/>
    </row>
    <row r="67" spans="1:20" s="58" customFormat="1" ht="30">
      <c r="A67" s="52"/>
      <c r="B67" s="60" t="s">
        <v>241</v>
      </c>
      <c r="C67" s="56">
        <v>2500000</v>
      </c>
      <c r="D67" s="55">
        <v>3</v>
      </c>
      <c r="E67" s="56">
        <f>C67*D67</f>
        <v>7500000</v>
      </c>
      <c r="F67" s="188" t="s">
        <v>623</v>
      </c>
      <c r="G67" s="137" t="s">
        <v>241</v>
      </c>
      <c r="H67" s="71" t="s">
        <v>553</v>
      </c>
      <c r="I67" s="130">
        <v>1</v>
      </c>
      <c r="J67" s="117">
        <v>2500000</v>
      </c>
      <c r="K67" s="118">
        <v>3</v>
      </c>
      <c r="L67" s="42">
        <v>14000000</v>
      </c>
      <c r="M67" s="118">
        <f>L67/E67</f>
        <v>1.8666666666666667</v>
      </c>
      <c r="N67" s="124">
        <f>L67*$B$2</f>
        <v>11900000</v>
      </c>
      <c r="O67" s="125">
        <v>1.18</v>
      </c>
      <c r="P67" s="57"/>
      <c r="Q67" s="194">
        <v>11900000</v>
      </c>
      <c r="R67" s="85">
        <f t="shared" si="0"/>
        <v>0</v>
      </c>
      <c r="S67" s="111"/>
      <c r="T67" s="85"/>
    </row>
    <row r="68" spans="1:20" s="58" customFormat="1" ht="45">
      <c r="A68" s="52"/>
      <c r="B68" s="60" t="s">
        <v>240</v>
      </c>
      <c r="C68" s="56">
        <v>1500000</v>
      </c>
      <c r="D68" s="55">
        <v>3.6</v>
      </c>
      <c r="E68" s="56">
        <f>C68*D68</f>
        <v>5400000</v>
      </c>
      <c r="F68" s="188" t="s">
        <v>624</v>
      </c>
      <c r="G68" s="137" t="s">
        <v>240</v>
      </c>
      <c r="H68" s="71" t="s">
        <v>556</v>
      </c>
      <c r="I68" s="130">
        <v>3</v>
      </c>
      <c r="J68" s="117">
        <v>1500000</v>
      </c>
      <c r="K68" s="118">
        <v>3.6</v>
      </c>
      <c r="L68" s="42">
        <v>9000000</v>
      </c>
      <c r="M68" s="118">
        <f>L68/E68</f>
        <v>1.6666666666666667</v>
      </c>
      <c r="N68" s="124">
        <f>L68*$B$2</f>
        <v>7650000</v>
      </c>
      <c r="O68" s="125">
        <v>1.18</v>
      </c>
      <c r="P68" s="57"/>
      <c r="Q68" s="194">
        <v>7650000</v>
      </c>
      <c r="R68" s="85">
        <f t="shared" si="0"/>
        <v>0</v>
      </c>
      <c r="S68" s="111"/>
      <c r="T68" s="85"/>
    </row>
    <row r="69" spans="1:20" s="58" customFormat="1" ht="30">
      <c r="A69" s="59">
        <v>38</v>
      </c>
      <c r="B69" s="53" t="s">
        <v>41</v>
      </c>
      <c r="C69" s="56">
        <v>11500000</v>
      </c>
      <c r="D69" s="55">
        <v>2</v>
      </c>
      <c r="E69" s="56">
        <f>C69*D69</f>
        <v>23000000</v>
      </c>
      <c r="F69" s="119">
        <v>38</v>
      </c>
      <c r="G69" s="176" t="s">
        <v>41</v>
      </c>
      <c r="H69" s="123" t="s">
        <v>552</v>
      </c>
      <c r="I69" s="131">
        <v>1</v>
      </c>
      <c r="J69" s="119">
        <v>11500000</v>
      </c>
      <c r="K69" s="120">
        <v>2</v>
      </c>
      <c r="L69" s="121">
        <v>56000000</v>
      </c>
      <c r="M69" s="120">
        <f>L69/E69</f>
        <v>2.4347826086956523</v>
      </c>
      <c r="N69" s="192">
        <v>32000000</v>
      </c>
      <c r="O69" s="193">
        <v>1.75</v>
      </c>
      <c r="P69" s="57"/>
      <c r="Q69" s="195">
        <v>32000000</v>
      </c>
      <c r="R69" s="85">
        <f t="shared" si="0"/>
        <v>0</v>
      </c>
      <c r="S69" s="111"/>
      <c r="T69" s="85"/>
    </row>
    <row r="70" spans="1:20" s="58" customFormat="1" ht="30">
      <c r="A70" s="59">
        <v>39</v>
      </c>
      <c r="B70" s="53" t="s">
        <v>42</v>
      </c>
      <c r="C70" s="54"/>
      <c r="D70" s="55"/>
      <c r="E70" s="56"/>
      <c r="F70" s="117">
        <v>39</v>
      </c>
      <c r="G70" s="133" t="s">
        <v>42</v>
      </c>
      <c r="H70" s="71" t="s">
        <v>550</v>
      </c>
      <c r="I70" s="130"/>
      <c r="J70" s="71"/>
      <c r="K70" s="118"/>
      <c r="L70" s="42"/>
      <c r="M70" s="118"/>
      <c r="N70" s="124"/>
      <c r="O70" s="125"/>
      <c r="P70" s="57"/>
      <c r="Q70" s="194"/>
      <c r="R70" s="85">
        <f t="shared" si="0"/>
        <v>0</v>
      </c>
      <c r="S70" s="111"/>
      <c r="T70" s="85"/>
    </row>
    <row r="71" spans="1:20" s="58" customFormat="1" ht="45">
      <c r="A71" s="52"/>
      <c r="B71" s="60" t="s">
        <v>238</v>
      </c>
      <c r="C71" s="56">
        <v>1300000</v>
      </c>
      <c r="D71" s="55">
        <v>6</v>
      </c>
      <c r="E71" s="56">
        <f>C71*D71</f>
        <v>7800000</v>
      </c>
      <c r="F71" s="188" t="s">
        <v>772</v>
      </c>
      <c r="G71" s="137" t="s">
        <v>238</v>
      </c>
      <c r="H71" s="71" t="s">
        <v>550</v>
      </c>
      <c r="I71" s="130">
        <v>1</v>
      </c>
      <c r="J71" s="117">
        <v>1300000</v>
      </c>
      <c r="K71" s="118">
        <v>6</v>
      </c>
      <c r="L71" s="42">
        <v>20000000</v>
      </c>
      <c r="M71" s="118">
        <f>L71/E71</f>
        <v>2.5641025641025643</v>
      </c>
      <c r="N71" s="124">
        <f>L71*$B$2</f>
        <v>17000000</v>
      </c>
      <c r="O71" s="125">
        <v>1.18</v>
      </c>
      <c r="P71" s="57"/>
      <c r="Q71" s="194">
        <v>17000000</v>
      </c>
      <c r="R71" s="85">
        <f t="shared" si="0"/>
        <v>0</v>
      </c>
      <c r="S71" s="111"/>
      <c r="T71" s="85"/>
    </row>
    <row r="72" spans="1:20" s="58" customFormat="1" ht="30">
      <c r="A72" s="52"/>
      <c r="B72" s="60" t="s">
        <v>239</v>
      </c>
      <c r="C72" s="56">
        <v>1000000</v>
      </c>
      <c r="D72" s="55">
        <v>5.7</v>
      </c>
      <c r="E72" s="56">
        <f>C72*D72</f>
        <v>5700000</v>
      </c>
      <c r="F72" s="188" t="s">
        <v>625</v>
      </c>
      <c r="G72" s="137" t="s">
        <v>239</v>
      </c>
      <c r="H72" s="71" t="s">
        <v>550</v>
      </c>
      <c r="I72" s="130">
        <v>2</v>
      </c>
      <c r="J72" s="117">
        <v>1000000</v>
      </c>
      <c r="K72" s="118">
        <v>5.7</v>
      </c>
      <c r="L72" s="42">
        <v>14400000</v>
      </c>
      <c r="M72" s="118">
        <f>L72/E72</f>
        <v>2.526315789473684</v>
      </c>
      <c r="N72" s="192">
        <v>12200000</v>
      </c>
      <c r="O72" s="125">
        <v>1.18</v>
      </c>
      <c r="P72" s="57"/>
      <c r="Q72" s="194">
        <v>12200000</v>
      </c>
      <c r="R72" s="85">
        <f t="shared" si="0"/>
        <v>0</v>
      </c>
      <c r="S72" s="111"/>
      <c r="T72" s="85"/>
    </row>
    <row r="73" spans="1:20" s="58" customFormat="1" ht="30">
      <c r="A73" s="59">
        <v>40</v>
      </c>
      <c r="B73" s="53" t="s">
        <v>43</v>
      </c>
      <c r="C73" s="54"/>
      <c r="D73" s="55"/>
      <c r="E73" s="56"/>
      <c r="F73" s="117">
        <v>40</v>
      </c>
      <c r="G73" s="133" t="s">
        <v>43</v>
      </c>
      <c r="H73" s="71" t="s">
        <v>561</v>
      </c>
      <c r="I73" s="130"/>
      <c r="J73" s="71"/>
      <c r="K73" s="118"/>
      <c r="L73" s="42"/>
      <c r="M73" s="118"/>
      <c r="N73" s="124"/>
      <c r="O73" s="125"/>
      <c r="P73" s="57"/>
      <c r="Q73" s="194"/>
      <c r="R73" s="85">
        <f aca="true" t="shared" si="9" ref="R73:R136">+Q73-N73</f>
        <v>0</v>
      </c>
      <c r="S73" s="111"/>
      <c r="T73" s="85"/>
    </row>
    <row r="74" spans="1:20" s="58" customFormat="1" ht="39" customHeight="1">
      <c r="A74" s="52"/>
      <c r="B74" s="60" t="s">
        <v>223</v>
      </c>
      <c r="C74" s="56">
        <v>1400000</v>
      </c>
      <c r="D74" s="55">
        <v>4.2</v>
      </c>
      <c r="E74" s="56">
        <f aca="true" t="shared" si="10" ref="E74:E80">C74*D74</f>
        <v>5880000</v>
      </c>
      <c r="F74" s="188" t="s">
        <v>626</v>
      </c>
      <c r="G74" s="137" t="s">
        <v>223</v>
      </c>
      <c r="H74" s="71" t="s">
        <v>561</v>
      </c>
      <c r="I74" s="130">
        <v>2</v>
      </c>
      <c r="J74" s="117">
        <v>1400000</v>
      </c>
      <c r="K74" s="118">
        <v>4.2</v>
      </c>
      <c r="L74" s="42">
        <v>13600000</v>
      </c>
      <c r="M74" s="118">
        <f aca="true" t="shared" si="11" ref="M74:M80">L74/E74</f>
        <v>2.312925170068027</v>
      </c>
      <c r="N74" s="124">
        <f aca="true" t="shared" si="12" ref="N74:N80">L74*$B$2</f>
        <v>11560000</v>
      </c>
      <c r="O74" s="125">
        <v>1.18</v>
      </c>
      <c r="P74" s="57"/>
      <c r="Q74" s="194">
        <v>11560000</v>
      </c>
      <c r="R74" s="85">
        <f t="shared" si="9"/>
        <v>0</v>
      </c>
      <c r="S74" s="111"/>
      <c r="T74" s="85"/>
    </row>
    <row r="75" spans="1:20" s="58" customFormat="1" ht="45">
      <c r="A75" s="52"/>
      <c r="B75" s="60" t="s">
        <v>220</v>
      </c>
      <c r="C75" s="56">
        <v>850000</v>
      </c>
      <c r="D75" s="55">
        <v>6.3</v>
      </c>
      <c r="E75" s="56">
        <f t="shared" si="10"/>
        <v>5355000</v>
      </c>
      <c r="F75" s="188" t="s">
        <v>627</v>
      </c>
      <c r="G75" s="137" t="s">
        <v>220</v>
      </c>
      <c r="H75" s="71" t="s">
        <v>561</v>
      </c>
      <c r="I75" s="130">
        <v>3</v>
      </c>
      <c r="J75" s="117">
        <v>850000</v>
      </c>
      <c r="K75" s="118">
        <v>6.3</v>
      </c>
      <c r="L75" s="42">
        <v>11200000</v>
      </c>
      <c r="M75" s="118">
        <f t="shared" si="11"/>
        <v>2.0915032679738563</v>
      </c>
      <c r="N75" s="124">
        <f t="shared" si="12"/>
        <v>9520000</v>
      </c>
      <c r="O75" s="125">
        <v>1.18</v>
      </c>
      <c r="P75" s="57"/>
      <c r="Q75" s="194">
        <v>9520000</v>
      </c>
      <c r="R75" s="85">
        <f t="shared" si="9"/>
        <v>0</v>
      </c>
      <c r="S75" s="111"/>
      <c r="T75" s="85"/>
    </row>
    <row r="76" spans="1:20" s="58" customFormat="1" ht="30">
      <c r="A76" s="52"/>
      <c r="B76" s="60" t="s">
        <v>221</v>
      </c>
      <c r="C76" s="56">
        <v>650000</v>
      </c>
      <c r="D76" s="55">
        <v>6.9</v>
      </c>
      <c r="E76" s="56">
        <f t="shared" si="10"/>
        <v>4485000</v>
      </c>
      <c r="F76" s="188" t="s">
        <v>628</v>
      </c>
      <c r="G76" s="137" t="s">
        <v>221</v>
      </c>
      <c r="H76" s="71" t="s">
        <v>561</v>
      </c>
      <c r="I76" s="130">
        <v>4</v>
      </c>
      <c r="J76" s="117">
        <v>650000</v>
      </c>
      <c r="K76" s="118">
        <v>6.9</v>
      </c>
      <c r="L76" s="42">
        <v>8800000</v>
      </c>
      <c r="M76" s="118">
        <f t="shared" si="11"/>
        <v>1.9620958751393534</v>
      </c>
      <c r="N76" s="124">
        <f t="shared" si="12"/>
        <v>7480000</v>
      </c>
      <c r="O76" s="125">
        <v>1.18</v>
      </c>
      <c r="P76" s="57"/>
      <c r="Q76" s="194">
        <v>7480000</v>
      </c>
      <c r="R76" s="85">
        <f t="shared" si="9"/>
        <v>0</v>
      </c>
      <c r="S76" s="111"/>
      <c r="T76" s="85"/>
    </row>
    <row r="77" spans="1:20" s="58" customFormat="1" ht="30">
      <c r="A77" s="52"/>
      <c r="B77" s="60" t="s">
        <v>222</v>
      </c>
      <c r="C77" s="56">
        <v>2500000</v>
      </c>
      <c r="D77" s="55">
        <v>3.4</v>
      </c>
      <c r="E77" s="56">
        <f t="shared" si="10"/>
        <v>8500000</v>
      </c>
      <c r="F77" s="188" t="s">
        <v>629</v>
      </c>
      <c r="G77" s="137" t="s">
        <v>222</v>
      </c>
      <c r="H77" s="71" t="s">
        <v>561</v>
      </c>
      <c r="I77" s="130">
        <v>1</v>
      </c>
      <c r="J77" s="117">
        <v>2500000</v>
      </c>
      <c r="K77" s="118">
        <v>3.4</v>
      </c>
      <c r="L77" s="42">
        <v>17600000</v>
      </c>
      <c r="M77" s="118">
        <f t="shared" si="11"/>
        <v>2.070588235294118</v>
      </c>
      <c r="N77" s="124">
        <f t="shared" si="12"/>
        <v>14960000</v>
      </c>
      <c r="O77" s="125">
        <v>1.18</v>
      </c>
      <c r="P77" s="57"/>
      <c r="Q77" s="194">
        <v>14960000</v>
      </c>
      <c r="R77" s="85">
        <f t="shared" si="9"/>
        <v>0</v>
      </c>
      <c r="S77" s="111"/>
      <c r="T77" s="85"/>
    </row>
    <row r="78" spans="1:20" s="58" customFormat="1" ht="21" customHeight="1">
      <c r="A78" s="59">
        <v>41</v>
      </c>
      <c r="B78" s="53" t="s">
        <v>198</v>
      </c>
      <c r="C78" s="56">
        <v>550000</v>
      </c>
      <c r="D78" s="55">
        <v>3.3</v>
      </c>
      <c r="E78" s="56">
        <f t="shared" si="10"/>
        <v>1815000</v>
      </c>
      <c r="F78" s="117">
        <v>41</v>
      </c>
      <c r="G78" s="133" t="s">
        <v>198</v>
      </c>
      <c r="H78" s="71" t="s">
        <v>562</v>
      </c>
      <c r="I78" s="130">
        <v>1</v>
      </c>
      <c r="J78" s="117">
        <v>550000</v>
      </c>
      <c r="K78" s="118">
        <v>3.3</v>
      </c>
      <c r="L78" s="42">
        <v>6000000</v>
      </c>
      <c r="M78" s="118">
        <f t="shared" si="11"/>
        <v>3.3057851239669422</v>
      </c>
      <c r="N78" s="124">
        <f t="shared" si="12"/>
        <v>5100000</v>
      </c>
      <c r="O78" s="125">
        <v>1.18</v>
      </c>
      <c r="P78" s="57"/>
      <c r="Q78" s="194">
        <v>5100000</v>
      </c>
      <c r="R78" s="85">
        <f t="shared" si="9"/>
        <v>0</v>
      </c>
      <c r="S78" s="111"/>
      <c r="T78" s="85"/>
    </row>
    <row r="79" spans="1:20" s="58" customFormat="1" ht="18.75">
      <c r="A79" s="59">
        <v>42</v>
      </c>
      <c r="B79" s="53" t="s">
        <v>44</v>
      </c>
      <c r="C79" s="56">
        <v>1000000</v>
      </c>
      <c r="D79" s="55">
        <v>2.5</v>
      </c>
      <c r="E79" s="56">
        <f t="shared" si="10"/>
        <v>2500000</v>
      </c>
      <c r="F79" s="117">
        <v>42</v>
      </c>
      <c r="G79" s="133" t="s">
        <v>44</v>
      </c>
      <c r="H79" s="71" t="s">
        <v>553</v>
      </c>
      <c r="I79" s="130">
        <v>1</v>
      </c>
      <c r="J79" s="117">
        <v>1000000</v>
      </c>
      <c r="K79" s="118">
        <v>2.5</v>
      </c>
      <c r="L79" s="42">
        <v>9000000</v>
      </c>
      <c r="M79" s="118">
        <f t="shared" si="11"/>
        <v>3.6</v>
      </c>
      <c r="N79" s="124">
        <f t="shared" si="12"/>
        <v>7650000</v>
      </c>
      <c r="O79" s="125">
        <v>1.18</v>
      </c>
      <c r="P79" s="57"/>
      <c r="Q79" s="194">
        <v>7650000</v>
      </c>
      <c r="R79" s="85">
        <f t="shared" si="9"/>
        <v>0</v>
      </c>
      <c r="S79" s="111"/>
      <c r="T79" s="85"/>
    </row>
    <row r="80" spans="1:20" s="58" customFormat="1" ht="18.75">
      <c r="A80" s="59">
        <v>43</v>
      </c>
      <c r="B80" s="53" t="s">
        <v>45</v>
      </c>
      <c r="C80" s="56">
        <v>900000</v>
      </c>
      <c r="D80" s="55">
        <v>2.5</v>
      </c>
      <c r="E80" s="56">
        <f t="shared" si="10"/>
        <v>2250000</v>
      </c>
      <c r="F80" s="117">
        <v>43</v>
      </c>
      <c r="G80" s="133" t="s">
        <v>45</v>
      </c>
      <c r="H80" s="71" t="s">
        <v>553</v>
      </c>
      <c r="I80" s="130">
        <v>1</v>
      </c>
      <c r="J80" s="117">
        <v>900000</v>
      </c>
      <c r="K80" s="118">
        <v>2.5</v>
      </c>
      <c r="L80" s="42">
        <v>10000000</v>
      </c>
      <c r="M80" s="118">
        <f t="shared" si="11"/>
        <v>4.444444444444445</v>
      </c>
      <c r="N80" s="124">
        <f t="shared" si="12"/>
        <v>8500000</v>
      </c>
      <c r="O80" s="125">
        <v>1.18</v>
      </c>
      <c r="P80" s="57"/>
      <c r="Q80" s="194">
        <v>8500000</v>
      </c>
      <c r="R80" s="85">
        <f t="shared" si="9"/>
        <v>0</v>
      </c>
      <c r="S80" s="111"/>
      <c r="T80" s="85"/>
    </row>
    <row r="81" spans="1:20" s="58" customFormat="1" ht="19.5" customHeight="1">
      <c r="A81" s="59">
        <v>44</v>
      </c>
      <c r="B81" s="53" t="s">
        <v>175</v>
      </c>
      <c r="C81" s="56"/>
      <c r="D81" s="55"/>
      <c r="E81" s="56"/>
      <c r="F81" s="117">
        <v>44</v>
      </c>
      <c r="G81" s="133" t="s">
        <v>175</v>
      </c>
      <c r="H81" s="71" t="s">
        <v>562</v>
      </c>
      <c r="I81" s="130"/>
      <c r="J81" s="117"/>
      <c r="K81" s="118"/>
      <c r="L81" s="42"/>
      <c r="M81" s="118"/>
      <c r="N81" s="124"/>
      <c r="O81" s="125"/>
      <c r="P81" s="57"/>
      <c r="Q81" s="194"/>
      <c r="R81" s="85">
        <f t="shared" si="9"/>
        <v>0</v>
      </c>
      <c r="S81" s="111"/>
      <c r="T81" s="85"/>
    </row>
    <row r="82" spans="1:20" s="58" customFormat="1" ht="20.25" customHeight="1">
      <c r="A82" s="59"/>
      <c r="B82" s="60" t="s">
        <v>405</v>
      </c>
      <c r="C82" s="56">
        <v>700000</v>
      </c>
      <c r="D82" s="55">
        <v>5</v>
      </c>
      <c r="E82" s="56">
        <f>C82*D82</f>
        <v>3500000</v>
      </c>
      <c r="F82" s="188" t="s">
        <v>630</v>
      </c>
      <c r="G82" s="137" t="s">
        <v>405</v>
      </c>
      <c r="H82" s="71" t="s">
        <v>562</v>
      </c>
      <c r="I82" s="130">
        <v>1</v>
      </c>
      <c r="J82" s="117">
        <v>700000</v>
      </c>
      <c r="K82" s="118">
        <v>5</v>
      </c>
      <c r="L82" s="42">
        <v>9500000</v>
      </c>
      <c r="M82" s="118">
        <f>L82/E82</f>
        <v>2.7142857142857144</v>
      </c>
      <c r="N82" s="124">
        <v>8080000</v>
      </c>
      <c r="O82" s="125">
        <v>1.18</v>
      </c>
      <c r="P82" s="62"/>
      <c r="Q82" s="194">
        <v>8080000</v>
      </c>
      <c r="R82" s="85">
        <f t="shared" si="9"/>
        <v>0</v>
      </c>
      <c r="S82" s="111"/>
      <c r="T82" s="85"/>
    </row>
    <row r="83" spans="1:20" s="58" customFormat="1" ht="19.5" customHeight="1">
      <c r="A83" s="59"/>
      <c r="B83" s="60" t="s">
        <v>385</v>
      </c>
      <c r="C83" s="56">
        <v>700000</v>
      </c>
      <c r="D83" s="55">
        <v>4.5</v>
      </c>
      <c r="E83" s="56">
        <f>C83*D83</f>
        <v>3150000</v>
      </c>
      <c r="F83" s="188" t="s">
        <v>631</v>
      </c>
      <c r="G83" s="137" t="s">
        <v>385</v>
      </c>
      <c r="H83" s="71" t="s">
        <v>562</v>
      </c>
      <c r="I83" s="130">
        <v>2</v>
      </c>
      <c r="J83" s="117">
        <v>700000</v>
      </c>
      <c r="K83" s="118">
        <v>4.5</v>
      </c>
      <c r="L83" s="42">
        <v>8000000</v>
      </c>
      <c r="M83" s="118">
        <f>L83/E83</f>
        <v>2.5396825396825395</v>
      </c>
      <c r="N83" s="124">
        <f>L83*$B$2</f>
        <v>6800000</v>
      </c>
      <c r="O83" s="125">
        <v>1.18</v>
      </c>
      <c r="P83" s="62"/>
      <c r="Q83" s="194">
        <v>6800000</v>
      </c>
      <c r="R83" s="85">
        <f t="shared" si="9"/>
        <v>0</v>
      </c>
      <c r="S83" s="111"/>
      <c r="T83" s="85"/>
    </row>
    <row r="84" spans="1:20" s="58" customFormat="1" ht="30">
      <c r="A84" s="59">
        <v>45</v>
      </c>
      <c r="B84" s="53" t="s">
        <v>46</v>
      </c>
      <c r="C84" s="56">
        <v>1000000</v>
      </c>
      <c r="D84" s="55">
        <v>2</v>
      </c>
      <c r="E84" s="56">
        <f>C84*D84</f>
        <v>2000000</v>
      </c>
      <c r="F84" s="117">
        <v>45</v>
      </c>
      <c r="G84" s="133" t="s">
        <v>46</v>
      </c>
      <c r="H84" s="71" t="s">
        <v>552</v>
      </c>
      <c r="I84" s="130">
        <v>1</v>
      </c>
      <c r="J84" s="117">
        <v>1000000</v>
      </c>
      <c r="K84" s="118">
        <v>2</v>
      </c>
      <c r="L84" s="42">
        <v>25000000</v>
      </c>
      <c r="M84" s="118">
        <f>L84/E84</f>
        <v>12.5</v>
      </c>
      <c r="N84" s="124">
        <f>L84*$B$2</f>
        <v>21250000</v>
      </c>
      <c r="O84" s="125">
        <v>1.18</v>
      </c>
      <c r="P84" s="57"/>
      <c r="Q84" s="194">
        <v>21250000</v>
      </c>
      <c r="R84" s="85">
        <f t="shared" si="9"/>
        <v>0</v>
      </c>
      <c r="S84" s="111"/>
      <c r="T84" s="85"/>
    </row>
    <row r="85" spans="1:20" s="58" customFormat="1" ht="18.75">
      <c r="A85" s="59">
        <v>46</v>
      </c>
      <c r="B85" s="53" t="s">
        <v>47</v>
      </c>
      <c r="C85" s="56">
        <v>1000000</v>
      </c>
      <c r="D85" s="55">
        <v>2.5</v>
      </c>
      <c r="E85" s="56">
        <f>C85*D85</f>
        <v>2500000</v>
      </c>
      <c r="F85" s="117">
        <v>46</v>
      </c>
      <c r="G85" s="133" t="s">
        <v>47</v>
      </c>
      <c r="H85" s="71" t="s">
        <v>553</v>
      </c>
      <c r="I85" s="130">
        <v>1</v>
      </c>
      <c r="J85" s="117">
        <v>1000000</v>
      </c>
      <c r="K85" s="118">
        <v>2.5</v>
      </c>
      <c r="L85" s="42">
        <v>9000000</v>
      </c>
      <c r="M85" s="118">
        <f>L85/E85</f>
        <v>3.6</v>
      </c>
      <c r="N85" s="124">
        <f>L85*$B$2</f>
        <v>7650000</v>
      </c>
      <c r="O85" s="125">
        <v>1.18</v>
      </c>
      <c r="P85" s="57"/>
      <c r="Q85" s="194">
        <v>7650000</v>
      </c>
      <c r="R85" s="85">
        <f t="shared" si="9"/>
        <v>0</v>
      </c>
      <c r="S85" s="111"/>
      <c r="T85" s="85"/>
    </row>
    <row r="86" spans="1:20" s="58" customFormat="1" ht="30">
      <c r="A86" s="59">
        <v>47</v>
      </c>
      <c r="B86" s="53" t="s">
        <v>162</v>
      </c>
      <c r="C86" s="56">
        <v>3000000</v>
      </c>
      <c r="D86" s="55">
        <v>2</v>
      </c>
      <c r="E86" s="56">
        <f>C86*D86</f>
        <v>6000000</v>
      </c>
      <c r="F86" s="117">
        <v>47</v>
      </c>
      <c r="G86" s="133" t="s">
        <v>872</v>
      </c>
      <c r="H86" s="71"/>
      <c r="I86" s="130">
        <v>1</v>
      </c>
      <c r="J86" s="117">
        <v>3000000</v>
      </c>
      <c r="K86" s="118">
        <v>2</v>
      </c>
      <c r="L86" s="42">
        <v>18500000</v>
      </c>
      <c r="M86" s="118">
        <f>L86/E86</f>
        <v>3.0833333333333335</v>
      </c>
      <c r="N86" s="192">
        <v>15700000</v>
      </c>
      <c r="O86" s="125">
        <v>1.18</v>
      </c>
      <c r="P86" s="57"/>
      <c r="Q86" s="194">
        <v>15700000</v>
      </c>
      <c r="R86" s="85">
        <f t="shared" si="9"/>
        <v>0</v>
      </c>
      <c r="S86" s="111"/>
      <c r="T86" s="85"/>
    </row>
    <row r="87" spans="1:20" s="58" customFormat="1" ht="30">
      <c r="A87" s="59">
        <v>48</v>
      </c>
      <c r="B87" s="53" t="s">
        <v>48</v>
      </c>
      <c r="C87" s="54"/>
      <c r="D87" s="55"/>
      <c r="E87" s="56"/>
      <c r="F87" s="117">
        <v>48</v>
      </c>
      <c r="G87" s="133" t="s">
        <v>873</v>
      </c>
      <c r="H87" s="71"/>
      <c r="I87" s="130"/>
      <c r="J87" s="71"/>
      <c r="K87" s="118"/>
      <c r="L87" s="42"/>
      <c r="M87" s="118"/>
      <c r="N87" s="124"/>
      <c r="O87" s="125"/>
      <c r="P87" s="57"/>
      <c r="Q87" s="194"/>
      <c r="R87" s="85">
        <f t="shared" si="9"/>
        <v>0</v>
      </c>
      <c r="S87" s="111"/>
      <c r="T87" s="85"/>
    </row>
    <row r="88" spans="1:20" s="58" customFormat="1" ht="75" customHeight="1">
      <c r="A88" s="52"/>
      <c r="B88" s="60" t="s">
        <v>167</v>
      </c>
      <c r="C88" s="56">
        <v>5500000</v>
      </c>
      <c r="D88" s="55">
        <v>2</v>
      </c>
      <c r="E88" s="56">
        <f aca="true" t="shared" si="13" ref="E88:E98">C88*D88</f>
        <v>11000000</v>
      </c>
      <c r="F88" s="188" t="s">
        <v>632</v>
      </c>
      <c r="G88" s="137" t="s">
        <v>167</v>
      </c>
      <c r="H88" s="71" t="s">
        <v>572</v>
      </c>
      <c r="I88" s="130">
        <v>1</v>
      </c>
      <c r="J88" s="117">
        <v>5500000</v>
      </c>
      <c r="K88" s="118">
        <v>2</v>
      </c>
      <c r="L88" s="42">
        <v>35000000</v>
      </c>
      <c r="M88" s="118">
        <f aca="true" t="shared" si="14" ref="M88:M98">L88/E88</f>
        <v>3.1818181818181817</v>
      </c>
      <c r="N88" s="124">
        <f aca="true" t="shared" si="15" ref="N88:N98">L88*$B$2</f>
        <v>29750000</v>
      </c>
      <c r="O88" s="125">
        <v>1.18</v>
      </c>
      <c r="P88" s="57"/>
      <c r="Q88" s="194">
        <v>29750000</v>
      </c>
      <c r="R88" s="85">
        <f t="shared" si="9"/>
        <v>0</v>
      </c>
      <c r="S88" s="111"/>
      <c r="T88" s="85"/>
    </row>
    <row r="89" spans="1:20" s="65" customFormat="1" ht="60">
      <c r="A89" s="52"/>
      <c r="B89" s="63" t="s">
        <v>334</v>
      </c>
      <c r="C89" s="56">
        <v>4000000</v>
      </c>
      <c r="D89" s="55">
        <v>2.5</v>
      </c>
      <c r="E89" s="56">
        <f t="shared" si="13"/>
        <v>10000000</v>
      </c>
      <c r="F89" s="188" t="s">
        <v>633</v>
      </c>
      <c r="G89" s="179" t="s">
        <v>334</v>
      </c>
      <c r="H89" s="71" t="s">
        <v>571</v>
      </c>
      <c r="I89" s="132">
        <v>2</v>
      </c>
      <c r="J89" s="117">
        <v>4000000</v>
      </c>
      <c r="K89" s="118">
        <v>2.5</v>
      </c>
      <c r="L89" s="42">
        <v>24000000</v>
      </c>
      <c r="M89" s="118">
        <f t="shared" si="14"/>
        <v>2.4</v>
      </c>
      <c r="N89" s="124">
        <f t="shared" si="15"/>
        <v>20400000</v>
      </c>
      <c r="O89" s="125">
        <v>1.18</v>
      </c>
      <c r="P89" s="64"/>
      <c r="Q89" s="194">
        <v>20400000</v>
      </c>
      <c r="R89" s="85">
        <f t="shared" si="9"/>
        <v>0</v>
      </c>
      <c r="S89" s="112"/>
      <c r="T89" s="85"/>
    </row>
    <row r="90" spans="1:20" s="58" customFormat="1" ht="45">
      <c r="A90" s="59">
        <v>49</v>
      </c>
      <c r="B90" s="53" t="s">
        <v>49</v>
      </c>
      <c r="C90" s="56">
        <v>1800000</v>
      </c>
      <c r="D90" s="55">
        <v>1.8</v>
      </c>
      <c r="E90" s="56">
        <f t="shared" si="13"/>
        <v>3240000</v>
      </c>
      <c r="F90" s="117">
        <v>49</v>
      </c>
      <c r="G90" s="133" t="s">
        <v>49</v>
      </c>
      <c r="H90" s="71" t="s">
        <v>563</v>
      </c>
      <c r="I90" s="130">
        <v>1</v>
      </c>
      <c r="J90" s="117">
        <v>1800000</v>
      </c>
      <c r="K90" s="118">
        <v>1.8</v>
      </c>
      <c r="L90" s="42">
        <v>13600000</v>
      </c>
      <c r="M90" s="118">
        <f t="shared" si="14"/>
        <v>4.197530864197531</v>
      </c>
      <c r="N90" s="124">
        <f t="shared" si="15"/>
        <v>11560000</v>
      </c>
      <c r="O90" s="125">
        <v>1.18</v>
      </c>
      <c r="P90" s="57"/>
      <c r="Q90" s="194">
        <v>11560000</v>
      </c>
      <c r="R90" s="85">
        <f t="shared" si="9"/>
        <v>0</v>
      </c>
      <c r="S90" s="111"/>
      <c r="T90" s="85"/>
    </row>
    <row r="91" spans="1:20" s="58" customFormat="1" ht="45">
      <c r="A91" s="59">
        <v>50</v>
      </c>
      <c r="B91" s="53" t="s">
        <v>50</v>
      </c>
      <c r="C91" s="56">
        <v>1300000</v>
      </c>
      <c r="D91" s="55">
        <v>1.5</v>
      </c>
      <c r="E91" s="56">
        <f t="shared" si="13"/>
        <v>1950000</v>
      </c>
      <c r="F91" s="117">
        <v>50</v>
      </c>
      <c r="G91" s="133" t="s">
        <v>50</v>
      </c>
      <c r="H91" s="71" t="s">
        <v>559</v>
      </c>
      <c r="I91" s="130">
        <v>1</v>
      </c>
      <c r="J91" s="117">
        <v>1300000</v>
      </c>
      <c r="K91" s="118">
        <v>1.5</v>
      </c>
      <c r="L91" s="42">
        <v>10800000</v>
      </c>
      <c r="M91" s="118">
        <f t="shared" si="14"/>
        <v>5.538461538461538</v>
      </c>
      <c r="N91" s="124">
        <f t="shared" si="15"/>
        <v>9180000</v>
      </c>
      <c r="O91" s="125">
        <v>1.18</v>
      </c>
      <c r="P91" s="57"/>
      <c r="Q91" s="194">
        <v>9180000</v>
      </c>
      <c r="R91" s="85">
        <f t="shared" si="9"/>
        <v>0</v>
      </c>
      <c r="S91" s="111"/>
      <c r="T91" s="85"/>
    </row>
    <row r="92" spans="1:20" s="58" customFormat="1" ht="45">
      <c r="A92" s="59">
        <v>51</v>
      </c>
      <c r="B92" s="53" t="s">
        <v>51</v>
      </c>
      <c r="C92" s="56">
        <v>2500000</v>
      </c>
      <c r="D92" s="55">
        <v>2.5</v>
      </c>
      <c r="E92" s="56">
        <f t="shared" si="13"/>
        <v>6250000</v>
      </c>
      <c r="F92" s="117">
        <v>51</v>
      </c>
      <c r="G92" s="133" t="s">
        <v>51</v>
      </c>
      <c r="H92" s="71" t="s">
        <v>564</v>
      </c>
      <c r="I92" s="130">
        <v>1</v>
      </c>
      <c r="J92" s="117">
        <v>2500000</v>
      </c>
      <c r="K92" s="118">
        <v>2.5</v>
      </c>
      <c r="L92" s="42">
        <v>24000000</v>
      </c>
      <c r="M92" s="118">
        <f t="shared" si="14"/>
        <v>3.84</v>
      </c>
      <c r="N92" s="124">
        <f t="shared" si="15"/>
        <v>20400000</v>
      </c>
      <c r="O92" s="125">
        <v>1.18</v>
      </c>
      <c r="P92" s="57"/>
      <c r="Q92" s="194">
        <v>20400000</v>
      </c>
      <c r="R92" s="85">
        <f t="shared" si="9"/>
        <v>0</v>
      </c>
      <c r="S92" s="111"/>
      <c r="T92" s="85"/>
    </row>
    <row r="93" spans="1:20" s="58" customFormat="1" ht="30">
      <c r="A93" s="59">
        <v>52</v>
      </c>
      <c r="B93" s="53" t="s">
        <v>52</v>
      </c>
      <c r="C93" s="56">
        <v>1000000</v>
      </c>
      <c r="D93" s="55">
        <v>3</v>
      </c>
      <c r="E93" s="56">
        <f t="shared" si="13"/>
        <v>3000000</v>
      </c>
      <c r="F93" s="117">
        <v>52</v>
      </c>
      <c r="G93" s="133" t="s">
        <v>52</v>
      </c>
      <c r="H93" s="71" t="s">
        <v>552</v>
      </c>
      <c r="I93" s="130">
        <v>1</v>
      </c>
      <c r="J93" s="117">
        <v>1000000</v>
      </c>
      <c r="K93" s="118">
        <v>3</v>
      </c>
      <c r="L93" s="42">
        <v>25600000</v>
      </c>
      <c r="M93" s="118">
        <f t="shared" si="14"/>
        <v>8.533333333333333</v>
      </c>
      <c r="N93" s="124">
        <f t="shared" si="15"/>
        <v>21760000</v>
      </c>
      <c r="O93" s="125">
        <v>1.18</v>
      </c>
      <c r="P93" s="57"/>
      <c r="Q93" s="194">
        <v>21760000</v>
      </c>
      <c r="R93" s="85">
        <f t="shared" si="9"/>
        <v>0</v>
      </c>
      <c r="S93" s="111"/>
      <c r="T93" s="85"/>
    </row>
    <row r="94" spans="1:20" s="58" customFormat="1" ht="18.75">
      <c r="A94" s="59">
        <v>53</v>
      </c>
      <c r="B94" s="53" t="s">
        <v>53</v>
      </c>
      <c r="C94" s="56">
        <v>900000</v>
      </c>
      <c r="D94" s="55">
        <v>2.5</v>
      </c>
      <c r="E94" s="56">
        <f t="shared" si="13"/>
        <v>2250000</v>
      </c>
      <c r="F94" s="117">
        <v>53</v>
      </c>
      <c r="G94" s="133" t="s">
        <v>53</v>
      </c>
      <c r="H94" s="71" t="s">
        <v>553</v>
      </c>
      <c r="I94" s="130">
        <v>1</v>
      </c>
      <c r="J94" s="117">
        <v>900000</v>
      </c>
      <c r="K94" s="118">
        <v>2.5</v>
      </c>
      <c r="L94" s="42">
        <v>10000000</v>
      </c>
      <c r="M94" s="118">
        <f t="shared" si="14"/>
        <v>4.444444444444445</v>
      </c>
      <c r="N94" s="124">
        <f t="shared" si="15"/>
        <v>8500000</v>
      </c>
      <c r="O94" s="125">
        <v>1.18</v>
      </c>
      <c r="P94" s="57"/>
      <c r="Q94" s="194">
        <v>8500000</v>
      </c>
      <c r="R94" s="85">
        <f t="shared" si="9"/>
        <v>0</v>
      </c>
      <c r="S94" s="111"/>
      <c r="T94" s="85"/>
    </row>
    <row r="95" spans="1:20" s="58" customFormat="1" ht="18.75">
      <c r="A95" s="59">
        <v>54</v>
      </c>
      <c r="B95" s="53" t="s">
        <v>54</v>
      </c>
      <c r="C95" s="56">
        <v>800000</v>
      </c>
      <c r="D95" s="55">
        <v>2.5</v>
      </c>
      <c r="E95" s="56">
        <f t="shared" si="13"/>
        <v>2000000</v>
      </c>
      <c r="F95" s="117">
        <v>54</v>
      </c>
      <c r="G95" s="133" t="s">
        <v>54</v>
      </c>
      <c r="H95" s="71" t="s">
        <v>553</v>
      </c>
      <c r="I95" s="130">
        <v>1</v>
      </c>
      <c r="J95" s="117">
        <v>800000</v>
      </c>
      <c r="K95" s="118">
        <v>2.5</v>
      </c>
      <c r="L95" s="42">
        <v>9000000</v>
      </c>
      <c r="M95" s="118">
        <f t="shared" si="14"/>
        <v>4.5</v>
      </c>
      <c r="N95" s="124">
        <f t="shared" si="15"/>
        <v>7650000</v>
      </c>
      <c r="O95" s="125">
        <v>1.18</v>
      </c>
      <c r="P95" s="57"/>
      <c r="Q95" s="194">
        <v>7650000</v>
      </c>
      <c r="R95" s="85">
        <f t="shared" si="9"/>
        <v>0</v>
      </c>
      <c r="S95" s="111"/>
      <c r="T95" s="85"/>
    </row>
    <row r="96" spans="1:20" s="58" customFormat="1" ht="45">
      <c r="A96" s="59">
        <v>55</v>
      </c>
      <c r="B96" s="53" t="s">
        <v>55</v>
      </c>
      <c r="C96" s="56">
        <v>1000000</v>
      </c>
      <c r="D96" s="55">
        <v>2.5</v>
      </c>
      <c r="E96" s="56">
        <f t="shared" si="13"/>
        <v>2500000</v>
      </c>
      <c r="F96" s="117">
        <v>55</v>
      </c>
      <c r="G96" s="133" t="s">
        <v>55</v>
      </c>
      <c r="H96" s="71" t="s">
        <v>556</v>
      </c>
      <c r="I96" s="130">
        <v>1</v>
      </c>
      <c r="J96" s="117">
        <v>1000000</v>
      </c>
      <c r="K96" s="118">
        <v>2.5</v>
      </c>
      <c r="L96" s="42">
        <v>9000000</v>
      </c>
      <c r="M96" s="118">
        <f t="shared" si="14"/>
        <v>3.6</v>
      </c>
      <c r="N96" s="124">
        <f t="shared" si="15"/>
        <v>7650000</v>
      </c>
      <c r="O96" s="125">
        <v>1.18</v>
      </c>
      <c r="P96" s="57"/>
      <c r="Q96" s="194">
        <v>7650000</v>
      </c>
      <c r="R96" s="85">
        <f t="shared" si="9"/>
        <v>0</v>
      </c>
      <c r="S96" s="111"/>
      <c r="T96" s="85"/>
    </row>
    <row r="97" spans="1:20" s="58" customFormat="1" ht="18.75">
      <c r="A97" s="59">
        <v>56</v>
      </c>
      <c r="B97" s="53" t="s">
        <v>56</v>
      </c>
      <c r="C97" s="56">
        <v>2200000</v>
      </c>
      <c r="D97" s="55">
        <v>1.8</v>
      </c>
      <c r="E97" s="56">
        <f t="shared" si="13"/>
        <v>3960000</v>
      </c>
      <c r="F97" s="117">
        <v>56</v>
      </c>
      <c r="G97" s="133" t="s">
        <v>56</v>
      </c>
      <c r="H97" s="71" t="s">
        <v>553</v>
      </c>
      <c r="I97" s="130">
        <v>1</v>
      </c>
      <c r="J97" s="117">
        <v>2200000</v>
      </c>
      <c r="K97" s="118">
        <v>1.8</v>
      </c>
      <c r="L97" s="42">
        <v>14000000</v>
      </c>
      <c r="M97" s="118">
        <f t="shared" si="14"/>
        <v>3.5353535353535355</v>
      </c>
      <c r="N97" s="124">
        <f t="shared" si="15"/>
        <v>11900000</v>
      </c>
      <c r="O97" s="125">
        <v>1.18</v>
      </c>
      <c r="P97" s="57"/>
      <c r="Q97" s="194">
        <v>11900000</v>
      </c>
      <c r="R97" s="85">
        <f t="shared" si="9"/>
        <v>0</v>
      </c>
      <c r="S97" s="111"/>
      <c r="T97" s="85"/>
    </row>
    <row r="98" spans="1:20" s="58" customFormat="1" ht="45">
      <c r="A98" s="59">
        <v>57</v>
      </c>
      <c r="B98" s="53" t="s">
        <v>57</v>
      </c>
      <c r="C98" s="56">
        <v>2200000</v>
      </c>
      <c r="D98" s="55">
        <v>2</v>
      </c>
      <c r="E98" s="56">
        <f t="shared" si="13"/>
        <v>4400000</v>
      </c>
      <c r="F98" s="117">
        <v>57</v>
      </c>
      <c r="G98" s="133" t="s">
        <v>57</v>
      </c>
      <c r="H98" s="71" t="s">
        <v>563</v>
      </c>
      <c r="I98" s="130">
        <v>1</v>
      </c>
      <c r="J98" s="117">
        <v>2200000</v>
      </c>
      <c r="K98" s="118">
        <v>2</v>
      </c>
      <c r="L98" s="42">
        <v>14000000</v>
      </c>
      <c r="M98" s="118">
        <f t="shared" si="14"/>
        <v>3.1818181818181817</v>
      </c>
      <c r="N98" s="124">
        <f t="shared" si="15"/>
        <v>11900000</v>
      </c>
      <c r="O98" s="125">
        <v>1.18</v>
      </c>
      <c r="P98" s="57"/>
      <c r="Q98" s="194">
        <v>11900000</v>
      </c>
      <c r="R98" s="85">
        <f t="shared" si="9"/>
        <v>0</v>
      </c>
      <c r="S98" s="111"/>
      <c r="T98" s="85"/>
    </row>
    <row r="99" spans="1:20" s="58" customFormat="1" ht="60">
      <c r="A99" s="59">
        <v>58</v>
      </c>
      <c r="B99" s="53" t="s">
        <v>58</v>
      </c>
      <c r="C99" s="56"/>
      <c r="D99" s="55"/>
      <c r="E99" s="56"/>
      <c r="F99" s="117">
        <v>58</v>
      </c>
      <c r="G99" s="133" t="s">
        <v>58</v>
      </c>
      <c r="H99" s="71" t="s">
        <v>566</v>
      </c>
      <c r="I99" s="130"/>
      <c r="J99" s="117"/>
      <c r="K99" s="118"/>
      <c r="L99" s="42"/>
      <c r="M99" s="118"/>
      <c r="N99" s="124"/>
      <c r="O99" s="125"/>
      <c r="P99" s="57"/>
      <c r="Q99" s="194"/>
      <c r="R99" s="85">
        <f t="shared" si="9"/>
        <v>0</v>
      </c>
      <c r="S99" s="111"/>
      <c r="T99" s="85"/>
    </row>
    <row r="100" spans="1:20" s="58" customFormat="1" ht="45">
      <c r="A100" s="52"/>
      <c r="B100" s="60" t="s">
        <v>207</v>
      </c>
      <c r="C100" s="56">
        <v>3200000</v>
      </c>
      <c r="D100" s="55">
        <v>1.8</v>
      </c>
      <c r="E100" s="56">
        <f aca="true" t="shared" si="16" ref="E100:E110">C100*D100</f>
        <v>5760000</v>
      </c>
      <c r="F100" s="188" t="s">
        <v>634</v>
      </c>
      <c r="G100" s="137" t="s">
        <v>207</v>
      </c>
      <c r="H100" s="71" t="s">
        <v>550</v>
      </c>
      <c r="I100" s="130">
        <v>1</v>
      </c>
      <c r="J100" s="117">
        <v>3200000</v>
      </c>
      <c r="K100" s="118">
        <v>1.8</v>
      </c>
      <c r="L100" s="42">
        <v>32000000</v>
      </c>
      <c r="M100" s="118">
        <f aca="true" t="shared" si="17" ref="M100:M110">L100/E100</f>
        <v>5.555555555555555</v>
      </c>
      <c r="N100" s="124">
        <f>L100*$B$2</f>
        <v>27200000</v>
      </c>
      <c r="O100" s="125">
        <v>1.18</v>
      </c>
      <c r="P100" s="57"/>
      <c r="Q100" s="194">
        <v>27200000</v>
      </c>
      <c r="R100" s="85">
        <f t="shared" si="9"/>
        <v>0</v>
      </c>
      <c r="S100" s="111"/>
      <c r="T100" s="85"/>
    </row>
    <row r="101" spans="1:20" s="58" customFormat="1" ht="18.75" customHeight="1">
      <c r="A101" s="52"/>
      <c r="B101" s="60" t="s">
        <v>208</v>
      </c>
      <c r="C101" s="56">
        <v>650000</v>
      </c>
      <c r="D101" s="55">
        <v>5</v>
      </c>
      <c r="E101" s="56">
        <f t="shared" si="16"/>
        <v>3250000</v>
      </c>
      <c r="F101" s="188" t="s">
        <v>635</v>
      </c>
      <c r="G101" s="137" t="s">
        <v>208</v>
      </c>
      <c r="H101" s="71" t="s">
        <v>551</v>
      </c>
      <c r="I101" s="130">
        <v>2</v>
      </c>
      <c r="J101" s="117">
        <v>650000</v>
      </c>
      <c r="K101" s="118">
        <v>5</v>
      </c>
      <c r="L101" s="42">
        <v>18000000</v>
      </c>
      <c r="M101" s="118">
        <f t="shared" si="17"/>
        <v>5.538461538461538</v>
      </c>
      <c r="N101" s="124">
        <f>L101*$B$2</f>
        <v>15300000</v>
      </c>
      <c r="O101" s="125">
        <v>1.18</v>
      </c>
      <c r="P101" s="57"/>
      <c r="Q101" s="194">
        <v>15300000</v>
      </c>
      <c r="R101" s="85">
        <f t="shared" si="9"/>
        <v>0</v>
      </c>
      <c r="S101" s="111"/>
      <c r="T101" s="85"/>
    </row>
    <row r="102" spans="1:20" s="58" customFormat="1" ht="18.75">
      <c r="A102" s="59">
        <v>59</v>
      </c>
      <c r="B102" s="53" t="s">
        <v>59</v>
      </c>
      <c r="C102" s="56">
        <v>1000000</v>
      </c>
      <c r="D102" s="55">
        <v>2.5</v>
      </c>
      <c r="E102" s="56">
        <f t="shared" si="16"/>
        <v>2500000</v>
      </c>
      <c r="F102" s="117">
        <v>59</v>
      </c>
      <c r="G102" s="133" t="s">
        <v>59</v>
      </c>
      <c r="H102" s="71" t="s">
        <v>553</v>
      </c>
      <c r="I102" s="130">
        <v>1</v>
      </c>
      <c r="J102" s="117">
        <v>1000000</v>
      </c>
      <c r="K102" s="118">
        <v>2.5</v>
      </c>
      <c r="L102" s="42">
        <v>9000000</v>
      </c>
      <c r="M102" s="118">
        <f t="shared" si="17"/>
        <v>3.6</v>
      </c>
      <c r="N102" s="124">
        <f>L102*$B$2</f>
        <v>7650000</v>
      </c>
      <c r="O102" s="125">
        <v>1.18</v>
      </c>
      <c r="P102" s="57"/>
      <c r="Q102" s="194">
        <v>7650000</v>
      </c>
      <c r="R102" s="85">
        <f t="shared" si="9"/>
        <v>0</v>
      </c>
      <c r="S102" s="111"/>
      <c r="T102" s="85"/>
    </row>
    <row r="103" spans="1:20" s="58" customFormat="1" ht="46.5" customHeight="1">
      <c r="A103" s="59">
        <v>60</v>
      </c>
      <c r="B103" s="53" t="s">
        <v>60</v>
      </c>
      <c r="C103" s="56">
        <v>4800000</v>
      </c>
      <c r="D103" s="55">
        <v>2</v>
      </c>
      <c r="E103" s="56">
        <f t="shared" si="16"/>
        <v>9600000</v>
      </c>
      <c r="F103" s="117">
        <v>60</v>
      </c>
      <c r="G103" s="133" t="s">
        <v>60</v>
      </c>
      <c r="H103" s="71" t="s">
        <v>571</v>
      </c>
      <c r="I103" s="130">
        <v>1</v>
      </c>
      <c r="J103" s="117">
        <v>4800000</v>
      </c>
      <c r="K103" s="118">
        <v>2</v>
      </c>
      <c r="L103" s="42">
        <v>25000000</v>
      </c>
      <c r="M103" s="118">
        <f t="shared" si="17"/>
        <v>2.6041666666666665</v>
      </c>
      <c r="N103" s="124">
        <f>L103*$B$2</f>
        <v>21250000</v>
      </c>
      <c r="O103" s="125">
        <v>1.18</v>
      </c>
      <c r="P103" s="57"/>
      <c r="Q103" s="194">
        <v>21250000</v>
      </c>
      <c r="R103" s="85">
        <f t="shared" si="9"/>
        <v>0</v>
      </c>
      <c r="S103" s="111"/>
      <c r="T103" s="85"/>
    </row>
    <row r="104" spans="1:20" s="58" customFormat="1" ht="18.75">
      <c r="A104" s="59">
        <v>61</v>
      </c>
      <c r="B104" s="53" t="s">
        <v>61</v>
      </c>
      <c r="C104" s="56">
        <v>1800000</v>
      </c>
      <c r="D104" s="55">
        <v>1.8</v>
      </c>
      <c r="E104" s="56">
        <f t="shared" si="16"/>
        <v>3240000</v>
      </c>
      <c r="F104" s="117">
        <v>61</v>
      </c>
      <c r="G104" s="133" t="s">
        <v>61</v>
      </c>
      <c r="H104" s="71" t="s">
        <v>553</v>
      </c>
      <c r="I104" s="130">
        <v>1</v>
      </c>
      <c r="J104" s="117">
        <v>1800000</v>
      </c>
      <c r="K104" s="118">
        <v>1.8</v>
      </c>
      <c r="L104" s="42">
        <v>13600000</v>
      </c>
      <c r="M104" s="118">
        <f t="shared" si="17"/>
        <v>4.197530864197531</v>
      </c>
      <c r="N104" s="124">
        <f>L104*$B$2</f>
        <v>11560000</v>
      </c>
      <c r="O104" s="125">
        <v>1.18</v>
      </c>
      <c r="P104" s="57"/>
      <c r="Q104" s="194">
        <v>11560000</v>
      </c>
      <c r="R104" s="85">
        <f t="shared" si="9"/>
        <v>0</v>
      </c>
      <c r="S104" s="111"/>
      <c r="T104" s="85"/>
    </row>
    <row r="105" spans="1:20" s="58" customFormat="1" ht="30">
      <c r="A105" s="59">
        <v>62</v>
      </c>
      <c r="B105" s="53" t="s">
        <v>62</v>
      </c>
      <c r="C105" s="56">
        <v>2800000</v>
      </c>
      <c r="D105" s="55">
        <v>2</v>
      </c>
      <c r="E105" s="56">
        <f t="shared" si="16"/>
        <v>5600000</v>
      </c>
      <c r="F105" s="119">
        <v>62</v>
      </c>
      <c r="G105" s="176" t="s">
        <v>62</v>
      </c>
      <c r="H105" s="123" t="s">
        <v>552</v>
      </c>
      <c r="I105" s="131">
        <v>1</v>
      </c>
      <c r="J105" s="119">
        <v>2800000</v>
      </c>
      <c r="K105" s="120">
        <v>2</v>
      </c>
      <c r="L105" s="121">
        <v>40000000</v>
      </c>
      <c r="M105" s="120">
        <f t="shared" si="17"/>
        <v>7.142857142857143</v>
      </c>
      <c r="N105" s="192">
        <v>32000000</v>
      </c>
      <c r="O105" s="193">
        <v>1.25</v>
      </c>
      <c r="P105" s="57"/>
      <c r="Q105" s="195">
        <v>32000000</v>
      </c>
      <c r="R105" s="85">
        <f t="shared" si="9"/>
        <v>0</v>
      </c>
      <c r="S105" s="111"/>
      <c r="T105" s="85"/>
    </row>
    <row r="106" spans="1:20" s="58" customFormat="1" ht="30">
      <c r="A106" s="59">
        <v>63</v>
      </c>
      <c r="B106" s="53" t="s">
        <v>63</v>
      </c>
      <c r="C106" s="56">
        <v>5300000</v>
      </c>
      <c r="D106" s="55">
        <v>1.5</v>
      </c>
      <c r="E106" s="56">
        <f t="shared" si="16"/>
        <v>7950000</v>
      </c>
      <c r="F106" s="119">
        <v>63</v>
      </c>
      <c r="G106" s="176" t="s">
        <v>63</v>
      </c>
      <c r="H106" s="123" t="s">
        <v>552</v>
      </c>
      <c r="I106" s="131">
        <v>1</v>
      </c>
      <c r="J106" s="119">
        <v>5300000</v>
      </c>
      <c r="K106" s="120">
        <v>1.5</v>
      </c>
      <c r="L106" s="121">
        <v>40000000</v>
      </c>
      <c r="M106" s="120">
        <f t="shared" si="17"/>
        <v>5.031446540880503</v>
      </c>
      <c r="N106" s="192">
        <v>32000000</v>
      </c>
      <c r="O106" s="193">
        <v>1.25</v>
      </c>
      <c r="P106" s="57"/>
      <c r="Q106" s="195">
        <v>32000000</v>
      </c>
      <c r="R106" s="85">
        <f t="shared" si="9"/>
        <v>0</v>
      </c>
      <c r="S106" s="111"/>
      <c r="T106" s="85"/>
    </row>
    <row r="107" spans="1:20" s="58" customFormat="1" ht="30">
      <c r="A107" s="59">
        <v>64</v>
      </c>
      <c r="B107" s="53" t="s">
        <v>196</v>
      </c>
      <c r="C107" s="56">
        <v>550000</v>
      </c>
      <c r="D107" s="55">
        <v>3.5</v>
      </c>
      <c r="E107" s="56">
        <f t="shared" si="16"/>
        <v>1925000</v>
      </c>
      <c r="F107" s="117">
        <v>64</v>
      </c>
      <c r="G107" s="133" t="s">
        <v>196</v>
      </c>
      <c r="H107" s="71" t="s">
        <v>562</v>
      </c>
      <c r="I107" s="130">
        <v>1</v>
      </c>
      <c r="J107" s="117">
        <v>550000</v>
      </c>
      <c r="K107" s="118">
        <v>3.5</v>
      </c>
      <c r="L107" s="42">
        <v>8400000</v>
      </c>
      <c r="M107" s="118">
        <f t="shared" si="17"/>
        <v>4.363636363636363</v>
      </c>
      <c r="N107" s="124">
        <f>L107*$B$2</f>
        <v>7140000</v>
      </c>
      <c r="O107" s="125">
        <v>1.18</v>
      </c>
      <c r="P107" s="57"/>
      <c r="Q107" s="194">
        <v>7140000</v>
      </c>
      <c r="R107" s="85">
        <f t="shared" si="9"/>
        <v>0</v>
      </c>
      <c r="S107" s="111"/>
      <c r="T107" s="85"/>
    </row>
    <row r="108" spans="1:20" s="58" customFormat="1" ht="30">
      <c r="A108" s="59">
        <v>65</v>
      </c>
      <c r="B108" s="53" t="s">
        <v>64</v>
      </c>
      <c r="C108" s="56">
        <v>8500000</v>
      </c>
      <c r="D108" s="55">
        <v>1.2</v>
      </c>
      <c r="E108" s="56">
        <f t="shared" si="16"/>
        <v>10200000</v>
      </c>
      <c r="F108" s="119">
        <v>65</v>
      </c>
      <c r="G108" s="176" t="s">
        <v>64</v>
      </c>
      <c r="H108" s="123" t="s">
        <v>552</v>
      </c>
      <c r="I108" s="131">
        <v>1</v>
      </c>
      <c r="J108" s="119">
        <v>8500000</v>
      </c>
      <c r="K108" s="120">
        <v>1.2</v>
      </c>
      <c r="L108" s="121">
        <v>56000000</v>
      </c>
      <c r="M108" s="120">
        <f t="shared" si="17"/>
        <v>5.490196078431373</v>
      </c>
      <c r="N108" s="192">
        <v>32000000</v>
      </c>
      <c r="O108" s="193">
        <v>1.75</v>
      </c>
      <c r="P108" s="57"/>
      <c r="Q108" s="195">
        <v>32000000</v>
      </c>
      <c r="R108" s="85">
        <f t="shared" si="9"/>
        <v>0</v>
      </c>
      <c r="S108" s="111"/>
      <c r="T108" s="85"/>
    </row>
    <row r="109" spans="1:20" s="58" customFormat="1" ht="30">
      <c r="A109" s="59">
        <v>66</v>
      </c>
      <c r="B109" s="53" t="s">
        <v>65</v>
      </c>
      <c r="C109" s="56">
        <v>850000</v>
      </c>
      <c r="D109" s="55">
        <v>3.5</v>
      </c>
      <c r="E109" s="56">
        <f t="shared" si="16"/>
        <v>2975000</v>
      </c>
      <c r="F109" s="117">
        <v>66</v>
      </c>
      <c r="G109" s="133" t="s">
        <v>65</v>
      </c>
      <c r="H109" s="71" t="s">
        <v>552</v>
      </c>
      <c r="I109" s="130">
        <v>1</v>
      </c>
      <c r="J109" s="117">
        <v>850000</v>
      </c>
      <c r="K109" s="118">
        <v>3.5</v>
      </c>
      <c r="L109" s="42">
        <v>24000000</v>
      </c>
      <c r="M109" s="118">
        <f t="shared" si="17"/>
        <v>8.067226890756302</v>
      </c>
      <c r="N109" s="124">
        <f>L109*$B$2</f>
        <v>20400000</v>
      </c>
      <c r="O109" s="125">
        <v>1.18</v>
      </c>
      <c r="P109" s="57"/>
      <c r="Q109" s="194">
        <v>20400000</v>
      </c>
      <c r="R109" s="85">
        <f t="shared" si="9"/>
        <v>0</v>
      </c>
      <c r="S109" s="111"/>
      <c r="T109" s="85"/>
    </row>
    <row r="110" spans="1:20" s="58" customFormat="1" ht="45">
      <c r="A110" s="59">
        <v>67</v>
      </c>
      <c r="B110" s="53" t="s">
        <v>66</v>
      </c>
      <c r="C110" s="56">
        <v>1000000</v>
      </c>
      <c r="D110" s="55">
        <v>3.5</v>
      </c>
      <c r="E110" s="56">
        <f t="shared" si="16"/>
        <v>3500000</v>
      </c>
      <c r="F110" s="117">
        <v>67</v>
      </c>
      <c r="G110" s="133" t="s">
        <v>66</v>
      </c>
      <c r="H110" s="71" t="s">
        <v>568</v>
      </c>
      <c r="I110" s="130">
        <v>1</v>
      </c>
      <c r="J110" s="117">
        <v>1000000</v>
      </c>
      <c r="K110" s="118">
        <v>3.5</v>
      </c>
      <c r="L110" s="42">
        <v>28000000</v>
      </c>
      <c r="M110" s="118">
        <f t="shared" si="17"/>
        <v>8</v>
      </c>
      <c r="N110" s="124">
        <f>L110*$B$2</f>
        <v>23800000</v>
      </c>
      <c r="O110" s="125">
        <v>1.18</v>
      </c>
      <c r="P110" s="57"/>
      <c r="Q110" s="194">
        <v>23800000</v>
      </c>
      <c r="R110" s="85">
        <f t="shared" si="9"/>
        <v>0</v>
      </c>
      <c r="S110" s="111"/>
      <c r="T110" s="85"/>
    </row>
    <row r="111" spans="1:20" s="58" customFormat="1" ht="33.75" customHeight="1">
      <c r="A111" s="59">
        <v>68</v>
      </c>
      <c r="B111" s="53" t="s">
        <v>67</v>
      </c>
      <c r="C111" s="54"/>
      <c r="D111" s="55"/>
      <c r="E111" s="56"/>
      <c r="F111" s="117">
        <v>68</v>
      </c>
      <c r="G111" s="133" t="s">
        <v>874</v>
      </c>
      <c r="H111" s="71"/>
      <c r="I111" s="130"/>
      <c r="J111" s="71"/>
      <c r="K111" s="118"/>
      <c r="L111" s="42"/>
      <c r="M111" s="118"/>
      <c r="N111" s="124"/>
      <c r="O111" s="125"/>
      <c r="P111" s="57" t="s">
        <v>592</v>
      </c>
      <c r="Q111" s="194"/>
      <c r="R111" s="85">
        <f t="shared" si="9"/>
        <v>0</v>
      </c>
      <c r="S111" s="111"/>
      <c r="T111" s="85"/>
    </row>
    <row r="112" spans="1:20" s="58" customFormat="1" ht="45">
      <c r="A112" s="52"/>
      <c r="B112" s="60" t="s">
        <v>171</v>
      </c>
      <c r="C112" s="56">
        <v>3200000</v>
      </c>
      <c r="D112" s="55">
        <v>2.3</v>
      </c>
      <c r="E112" s="56">
        <f aca="true" t="shared" si="18" ref="E112:E117">C112*D112</f>
        <v>7359999.999999999</v>
      </c>
      <c r="F112" s="188" t="s">
        <v>636</v>
      </c>
      <c r="G112" s="137" t="s">
        <v>171</v>
      </c>
      <c r="H112" s="71" t="s">
        <v>573</v>
      </c>
      <c r="I112" s="130">
        <v>1</v>
      </c>
      <c r="J112" s="117">
        <v>3200000</v>
      </c>
      <c r="K112" s="118">
        <v>2.3</v>
      </c>
      <c r="L112" s="42">
        <v>21000000</v>
      </c>
      <c r="M112" s="118">
        <f aca="true" t="shared" si="19" ref="M112:M117">L112/E112</f>
        <v>2.8532608695652177</v>
      </c>
      <c r="N112" s="124">
        <f>L112*$B$2</f>
        <v>17850000</v>
      </c>
      <c r="O112" s="125">
        <v>1.18</v>
      </c>
      <c r="P112" s="57"/>
      <c r="Q112" s="194">
        <v>17850000</v>
      </c>
      <c r="R112" s="85">
        <f t="shared" si="9"/>
        <v>0</v>
      </c>
      <c r="S112" s="111"/>
      <c r="T112" s="85"/>
    </row>
    <row r="113" spans="1:20" s="58" customFormat="1" ht="33.75" customHeight="1">
      <c r="A113" s="52"/>
      <c r="B113" s="60" t="s">
        <v>172</v>
      </c>
      <c r="C113" s="56">
        <v>2500000</v>
      </c>
      <c r="D113" s="55">
        <v>2.8</v>
      </c>
      <c r="E113" s="56">
        <f t="shared" si="18"/>
        <v>7000000</v>
      </c>
      <c r="F113" s="188" t="s">
        <v>637</v>
      </c>
      <c r="G113" s="137" t="s">
        <v>172</v>
      </c>
      <c r="H113" s="71" t="s">
        <v>554</v>
      </c>
      <c r="I113" s="130">
        <v>2</v>
      </c>
      <c r="J113" s="117">
        <v>2500000</v>
      </c>
      <c r="K113" s="118">
        <v>2.8</v>
      </c>
      <c r="L113" s="42">
        <v>7000000</v>
      </c>
      <c r="M113" s="118">
        <f t="shared" si="19"/>
        <v>1</v>
      </c>
      <c r="N113" s="124">
        <f>L113*$B$2</f>
        <v>5950000</v>
      </c>
      <c r="O113" s="125">
        <v>1.18</v>
      </c>
      <c r="P113" s="57"/>
      <c r="Q113" s="194">
        <v>5950000</v>
      </c>
      <c r="R113" s="85">
        <f t="shared" si="9"/>
        <v>0</v>
      </c>
      <c r="S113" s="111"/>
      <c r="T113" s="85"/>
    </row>
    <row r="114" spans="1:20" s="58" customFormat="1" ht="35.25" customHeight="1">
      <c r="A114" s="52"/>
      <c r="B114" s="60" t="s">
        <v>173</v>
      </c>
      <c r="C114" s="56">
        <v>1600000</v>
      </c>
      <c r="D114" s="55">
        <v>3.1</v>
      </c>
      <c r="E114" s="56">
        <f t="shared" si="18"/>
        <v>4960000</v>
      </c>
      <c r="F114" s="188" t="s">
        <v>638</v>
      </c>
      <c r="G114" s="137" t="s">
        <v>173</v>
      </c>
      <c r="H114" s="71" t="s">
        <v>555</v>
      </c>
      <c r="I114" s="130">
        <v>3</v>
      </c>
      <c r="J114" s="117">
        <v>1600000</v>
      </c>
      <c r="K114" s="118">
        <v>3.1</v>
      </c>
      <c r="L114" s="42">
        <v>5000000</v>
      </c>
      <c r="M114" s="118">
        <f t="shared" si="19"/>
        <v>1.0080645161290323</v>
      </c>
      <c r="N114" s="124">
        <f>L114*$B$2</f>
        <v>4250000</v>
      </c>
      <c r="O114" s="125">
        <v>1.18</v>
      </c>
      <c r="P114" s="57"/>
      <c r="Q114" s="194">
        <v>4250000</v>
      </c>
      <c r="R114" s="85">
        <f t="shared" si="9"/>
        <v>0</v>
      </c>
      <c r="S114" s="111"/>
      <c r="T114" s="85"/>
    </row>
    <row r="115" spans="1:20" s="58" customFormat="1" ht="30">
      <c r="A115" s="59">
        <v>69</v>
      </c>
      <c r="B115" s="53" t="s">
        <v>68</v>
      </c>
      <c r="C115" s="56">
        <v>8000000</v>
      </c>
      <c r="D115" s="55">
        <v>2.2</v>
      </c>
      <c r="E115" s="56">
        <f t="shared" si="18"/>
        <v>17600000</v>
      </c>
      <c r="F115" s="119">
        <v>69</v>
      </c>
      <c r="G115" s="176" t="s">
        <v>68</v>
      </c>
      <c r="H115" s="123" t="s">
        <v>552</v>
      </c>
      <c r="I115" s="131">
        <v>1</v>
      </c>
      <c r="J115" s="119">
        <v>8000000</v>
      </c>
      <c r="K115" s="120">
        <v>2.2</v>
      </c>
      <c r="L115" s="121">
        <v>56000000</v>
      </c>
      <c r="M115" s="120">
        <f t="shared" si="19"/>
        <v>3.1818181818181817</v>
      </c>
      <c r="N115" s="192">
        <v>32000000</v>
      </c>
      <c r="O115" s="193">
        <v>1.75</v>
      </c>
      <c r="P115" s="57"/>
      <c r="Q115" s="195">
        <v>32000000</v>
      </c>
      <c r="R115" s="85">
        <f t="shared" si="9"/>
        <v>0</v>
      </c>
      <c r="S115" s="111"/>
      <c r="T115" s="85"/>
    </row>
    <row r="116" spans="1:20" s="58" customFormat="1" ht="30">
      <c r="A116" s="59">
        <v>70</v>
      </c>
      <c r="B116" s="53" t="s">
        <v>69</v>
      </c>
      <c r="C116" s="56">
        <v>6500000</v>
      </c>
      <c r="D116" s="55">
        <v>2.2</v>
      </c>
      <c r="E116" s="56">
        <f t="shared" si="18"/>
        <v>14300000.000000002</v>
      </c>
      <c r="F116" s="119">
        <v>70</v>
      </c>
      <c r="G116" s="176" t="s">
        <v>69</v>
      </c>
      <c r="H116" s="123" t="s">
        <v>550</v>
      </c>
      <c r="I116" s="131">
        <v>1</v>
      </c>
      <c r="J116" s="119">
        <v>6500000</v>
      </c>
      <c r="K116" s="120">
        <v>2.2</v>
      </c>
      <c r="L116" s="121">
        <v>48000000</v>
      </c>
      <c r="M116" s="120">
        <f t="shared" si="19"/>
        <v>3.3566433566433562</v>
      </c>
      <c r="N116" s="192">
        <v>32000000</v>
      </c>
      <c r="O116" s="193">
        <v>1.5</v>
      </c>
      <c r="P116" s="57"/>
      <c r="Q116" s="195">
        <v>32000000</v>
      </c>
      <c r="R116" s="85">
        <f t="shared" si="9"/>
        <v>0</v>
      </c>
      <c r="S116" s="111"/>
      <c r="T116" s="85"/>
    </row>
    <row r="117" spans="1:20" s="58" customFormat="1" ht="33" customHeight="1">
      <c r="A117" s="59">
        <v>71</v>
      </c>
      <c r="B117" s="53" t="s">
        <v>70</v>
      </c>
      <c r="C117" s="56">
        <v>750000</v>
      </c>
      <c r="D117" s="55">
        <v>5.3</v>
      </c>
      <c r="E117" s="56">
        <f t="shared" si="18"/>
        <v>3975000</v>
      </c>
      <c r="F117" s="117">
        <v>71</v>
      </c>
      <c r="G117" s="133" t="s">
        <v>70</v>
      </c>
      <c r="H117" s="71" t="s">
        <v>561</v>
      </c>
      <c r="I117" s="130">
        <v>1</v>
      </c>
      <c r="J117" s="117">
        <v>750000</v>
      </c>
      <c r="K117" s="118">
        <v>5.3</v>
      </c>
      <c r="L117" s="42">
        <v>12000000</v>
      </c>
      <c r="M117" s="118">
        <f t="shared" si="19"/>
        <v>3.018867924528302</v>
      </c>
      <c r="N117" s="124">
        <f>L117*$B$2</f>
        <v>10200000</v>
      </c>
      <c r="O117" s="125">
        <v>1.18</v>
      </c>
      <c r="P117" s="57"/>
      <c r="Q117" s="194">
        <v>10200000</v>
      </c>
      <c r="R117" s="85">
        <f t="shared" si="9"/>
        <v>0</v>
      </c>
      <c r="S117" s="111"/>
      <c r="T117" s="85"/>
    </row>
    <row r="118" spans="1:20" s="58" customFormat="1" ht="23.25" customHeight="1">
      <c r="A118" s="59">
        <v>72</v>
      </c>
      <c r="B118" s="53" t="s">
        <v>336</v>
      </c>
      <c r="C118" s="56"/>
      <c r="D118" s="55"/>
      <c r="E118" s="56"/>
      <c r="F118" s="117">
        <v>72</v>
      </c>
      <c r="G118" s="133" t="s">
        <v>336</v>
      </c>
      <c r="H118" s="71" t="s">
        <v>562</v>
      </c>
      <c r="I118" s="130"/>
      <c r="J118" s="117"/>
      <c r="K118" s="118"/>
      <c r="L118" s="42"/>
      <c r="M118" s="118"/>
      <c r="N118" s="124"/>
      <c r="O118" s="125"/>
      <c r="P118" s="57"/>
      <c r="Q118" s="194"/>
      <c r="R118" s="85">
        <f t="shared" si="9"/>
        <v>0</v>
      </c>
      <c r="S118" s="111"/>
      <c r="T118" s="85"/>
    </row>
    <row r="119" spans="1:20" s="58" customFormat="1" ht="30">
      <c r="A119" s="52"/>
      <c r="B119" s="60" t="s">
        <v>235</v>
      </c>
      <c r="C119" s="56">
        <v>1500000</v>
      </c>
      <c r="D119" s="55">
        <v>5</v>
      </c>
      <c r="E119" s="56">
        <f aca="true" t="shared" si="20" ref="E119:E124">C119*D119</f>
        <v>7500000</v>
      </c>
      <c r="F119" s="188" t="s">
        <v>639</v>
      </c>
      <c r="G119" s="137" t="s">
        <v>235</v>
      </c>
      <c r="H119" s="71" t="s">
        <v>562</v>
      </c>
      <c r="I119" s="130">
        <v>1</v>
      </c>
      <c r="J119" s="117">
        <v>1500000</v>
      </c>
      <c r="K119" s="118">
        <v>5</v>
      </c>
      <c r="L119" s="42">
        <v>16000000</v>
      </c>
      <c r="M119" s="118">
        <f aca="true" t="shared" si="21" ref="M119:M124">L119/E119</f>
        <v>2.1333333333333333</v>
      </c>
      <c r="N119" s="124">
        <f aca="true" t="shared" si="22" ref="N119:N124">L119*$B$2</f>
        <v>13600000</v>
      </c>
      <c r="O119" s="125">
        <v>1.18</v>
      </c>
      <c r="P119" s="57"/>
      <c r="Q119" s="194">
        <v>13600000</v>
      </c>
      <c r="R119" s="85">
        <f t="shared" si="9"/>
        <v>0</v>
      </c>
      <c r="S119" s="111"/>
      <c r="T119" s="85"/>
    </row>
    <row r="120" spans="1:20" s="58" customFormat="1" ht="60">
      <c r="A120" s="52"/>
      <c r="B120" s="60" t="s">
        <v>271</v>
      </c>
      <c r="C120" s="56">
        <v>1100000</v>
      </c>
      <c r="D120" s="55">
        <v>4.8</v>
      </c>
      <c r="E120" s="56">
        <f t="shared" si="20"/>
        <v>5280000</v>
      </c>
      <c r="F120" s="188" t="s">
        <v>640</v>
      </c>
      <c r="G120" s="137" t="s">
        <v>271</v>
      </c>
      <c r="H120" s="71" t="s">
        <v>562</v>
      </c>
      <c r="I120" s="130">
        <v>3</v>
      </c>
      <c r="J120" s="117">
        <v>1100000</v>
      </c>
      <c r="K120" s="118">
        <v>4.8</v>
      </c>
      <c r="L120" s="42">
        <v>12000000</v>
      </c>
      <c r="M120" s="118">
        <f t="shared" si="21"/>
        <v>2.272727272727273</v>
      </c>
      <c r="N120" s="124">
        <f t="shared" si="22"/>
        <v>10200000</v>
      </c>
      <c r="O120" s="125">
        <v>1.18</v>
      </c>
      <c r="P120" s="57"/>
      <c r="Q120" s="194">
        <v>10200000</v>
      </c>
      <c r="R120" s="85">
        <f t="shared" si="9"/>
        <v>0</v>
      </c>
      <c r="S120" s="111"/>
      <c r="T120" s="85"/>
    </row>
    <row r="121" spans="1:20" s="58" customFormat="1" ht="45">
      <c r="A121" s="52"/>
      <c r="B121" s="60" t="s">
        <v>272</v>
      </c>
      <c r="C121" s="56">
        <v>900000</v>
      </c>
      <c r="D121" s="55">
        <v>4.6</v>
      </c>
      <c r="E121" s="56">
        <f t="shared" si="20"/>
        <v>4139999.9999999995</v>
      </c>
      <c r="F121" s="188" t="s">
        <v>641</v>
      </c>
      <c r="G121" s="137" t="s">
        <v>272</v>
      </c>
      <c r="H121" s="71" t="s">
        <v>562</v>
      </c>
      <c r="I121" s="130">
        <v>4</v>
      </c>
      <c r="J121" s="117">
        <v>900000</v>
      </c>
      <c r="K121" s="118">
        <v>4.6</v>
      </c>
      <c r="L121" s="42">
        <v>9000000</v>
      </c>
      <c r="M121" s="118">
        <f t="shared" si="21"/>
        <v>2.173913043478261</v>
      </c>
      <c r="N121" s="124">
        <f t="shared" si="22"/>
        <v>7650000</v>
      </c>
      <c r="O121" s="125">
        <v>1.18</v>
      </c>
      <c r="P121" s="57"/>
      <c r="Q121" s="194">
        <v>7650000</v>
      </c>
      <c r="R121" s="85">
        <f t="shared" si="9"/>
        <v>0</v>
      </c>
      <c r="S121" s="111"/>
      <c r="T121" s="85"/>
    </row>
    <row r="122" spans="1:20" s="58" customFormat="1" ht="30">
      <c r="A122" s="52"/>
      <c r="B122" s="60" t="s">
        <v>319</v>
      </c>
      <c r="C122" s="56">
        <v>750000</v>
      </c>
      <c r="D122" s="55">
        <v>4.4</v>
      </c>
      <c r="E122" s="56">
        <f t="shared" si="20"/>
        <v>3300000.0000000005</v>
      </c>
      <c r="F122" s="188" t="s">
        <v>642</v>
      </c>
      <c r="G122" s="137" t="s">
        <v>815</v>
      </c>
      <c r="H122" s="71" t="s">
        <v>562</v>
      </c>
      <c r="I122" s="130">
        <v>2</v>
      </c>
      <c r="J122" s="117">
        <v>750000</v>
      </c>
      <c r="K122" s="118">
        <v>4.4</v>
      </c>
      <c r="L122" s="42">
        <v>13000000</v>
      </c>
      <c r="M122" s="118">
        <f t="shared" si="21"/>
        <v>3.939393939393939</v>
      </c>
      <c r="N122" s="124">
        <f t="shared" si="22"/>
        <v>11050000</v>
      </c>
      <c r="O122" s="125">
        <v>1.18</v>
      </c>
      <c r="P122" s="57"/>
      <c r="Q122" s="194">
        <v>11050000</v>
      </c>
      <c r="R122" s="85">
        <f t="shared" si="9"/>
        <v>0</v>
      </c>
      <c r="S122" s="111"/>
      <c r="T122" s="85"/>
    </row>
    <row r="123" spans="1:20" s="58" customFormat="1" ht="30">
      <c r="A123" s="52"/>
      <c r="B123" s="60" t="s">
        <v>318</v>
      </c>
      <c r="C123" s="56">
        <v>750000</v>
      </c>
      <c r="D123" s="55">
        <v>3.4</v>
      </c>
      <c r="E123" s="56">
        <f t="shared" si="20"/>
        <v>2550000</v>
      </c>
      <c r="F123" s="188" t="s">
        <v>643</v>
      </c>
      <c r="G123" s="137" t="s">
        <v>816</v>
      </c>
      <c r="H123" s="71" t="s">
        <v>562</v>
      </c>
      <c r="I123" s="130">
        <v>5</v>
      </c>
      <c r="J123" s="117">
        <v>750000</v>
      </c>
      <c r="K123" s="118">
        <v>3.4</v>
      </c>
      <c r="L123" s="42">
        <v>6000000</v>
      </c>
      <c r="M123" s="118">
        <f t="shared" si="21"/>
        <v>2.3529411764705883</v>
      </c>
      <c r="N123" s="124">
        <f t="shared" si="22"/>
        <v>5100000</v>
      </c>
      <c r="O123" s="125">
        <v>1.18</v>
      </c>
      <c r="P123" s="57"/>
      <c r="Q123" s="194">
        <v>5100000</v>
      </c>
      <c r="R123" s="85">
        <f t="shared" si="9"/>
        <v>0</v>
      </c>
      <c r="S123" s="111"/>
      <c r="T123" s="85"/>
    </row>
    <row r="124" spans="1:20" s="58" customFormat="1" ht="21" customHeight="1">
      <c r="A124" s="59">
        <v>73</v>
      </c>
      <c r="B124" s="53" t="s">
        <v>197</v>
      </c>
      <c r="C124" s="56">
        <v>550000</v>
      </c>
      <c r="D124" s="55">
        <v>3.3</v>
      </c>
      <c r="E124" s="56">
        <f t="shared" si="20"/>
        <v>1815000</v>
      </c>
      <c r="F124" s="117">
        <v>73</v>
      </c>
      <c r="G124" s="133" t="s">
        <v>197</v>
      </c>
      <c r="H124" s="71" t="s">
        <v>562</v>
      </c>
      <c r="I124" s="130">
        <v>1</v>
      </c>
      <c r="J124" s="117">
        <v>550000</v>
      </c>
      <c r="K124" s="118">
        <v>3.3</v>
      </c>
      <c r="L124" s="42">
        <v>6000000</v>
      </c>
      <c r="M124" s="118">
        <f t="shared" si="21"/>
        <v>3.3057851239669422</v>
      </c>
      <c r="N124" s="124">
        <f t="shared" si="22"/>
        <v>5100000</v>
      </c>
      <c r="O124" s="125">
        <v>1.18</v>
      </c>
      <c r="P124" s="57"/>
      <c r="Q124" s="194">
        <v>5100000</v>
      </c>
      <c r="R124" s="85">
        <f t="shared" si="9"/>
        <v>0</v>
      </c>
      <c r="S124" s="111"/>
      <c r="T124" s="85"/>
    </row>
    <row r="125" spans="1:20" s="58" customFormat="1" ht="30">
      <c r="A125" s="59">
        <v>74</v>
      </c>
      <c r="B125" s="53" t="s">
        <v>71</v>
      </c>
      <c r="C125" s="54"/>
      <c r="D125" s="55"/>
      <c r="E125" s="56"/>
      <c r="F125" s="117">
        <v>74</v>
      </c>
      <c r="G125" s="133" t="s">
        <v>875</v>
      </c>
      <c r="H125" s="71"/>
      <c r="I125" s="130"/>
      <c r="J125" s="71"/>
      <c r="K125" s="118"/>
      <c r="L125" s="42"/>
      <c r="M125" s="118"/>
      <c r="N125" s="124"/>
      <c r="O125" s="125"/>
      <c r="P125" s="57"/>
      <c r="Q125" s="194"/>
      <c r="R125" s="85">
        <f t="shared" si="9"/>
        <v>0</v>
      </c>
      <c r="S125" s="111"/>
      <c r="T125" s="85"/>
    </row>
    <row r="126" spans="1:20" s="58" customFormat="1" ht="45">
      <c r="A126" s="52"/>
      <c r="B126" s="60" t="s">
        <v>236</v>
      </c>
      <c r="C126" s="56">
        <v>4200000</v>
      </c>
      <c r="D126" s="55">
        <v>2</v>
      </c>
      <c r="E126" s="56">
        <f>C126*D126</f>
        <v>8400000</v>
      </c>
      <c r="F126" s="188" t="s">
        <v>644</v>
      </c>
      <c r="G126" s="137" t="s">
        <v>819</v>
      </c>
      <c r="H126" s="71" t="s">
        <v>568</v>
      </c>
      <c r="I126" s="130">
        <v>1</v>
      </c>
      <c r="J126" s="117">
        <v>4200000</v>
      </c>
      <c r="K126" s="118">
        <v>2</v>
      </c>
      <c r="L126" s="42">
        <v>36000000</v>
      </c>
      <c r="M126" s="118">
        <f>L126/E126</f>
        <v>4.285714285714286</v>
      </c>
      <c r="N126" s="124">
        <f aca="true" t="shared" si="23" ref="N126:N132">L126*$B$2</f>
        <v>30600000</v>
      </c>
      <c r="O126" s="125">
        <v>1.18</v>
      </c>
      <c r="P126" s="57"/>
      <c r="Q126" s="194">
        <v>30600000</v>
      </c>
      <c r="R126" s="85">
        <f t="shared" si="9"/>
        <v>0</v>
      </c>
      <c r="S126" s="111"/>
      <c r="T126" s="85"/>
    </row>
    <row r="127" spans="1:20" s="58" customFormat="1" ht="44.25" customHeight="1">
      <c r="A127" s="52"/>
      <c r="B127" s="60"/>
      <c r="C127" s="56"/>
      <c r="D127" s="55"/>
      <c r="E127" s="56"/>
      <c r="F127" s="188"/>
      <c r="G127" s="137" t="s">
        <v>820</v>
      </c>
      <c r="H127" s="71" t="s">
        <v>821</v>
      </c>
      <c r="I127" s="130">
        <v>2</v>
      </c>
      <c r="J127" s="117"/>
      <c r="K127" s="118"/>
      <c r="L127" s="42">
        <v>26000000</v>
      </c>
      <c r="M127" s="118">
        <f>L127/E126</f>
        <v>3.0952380952380953</v>
      </c>
      <c r="N127" s="124">
        <f t="shared" si="23"/>
        <v>22100000</v>
      </c>
      <c r="O127" s="125">
        <v>1.18</v>
      </c>
      <c r="P127" s="57"/>
      <c r="Q127" s="194">
        <v>22100000</v>
      </c>
      <c r="R127" s="85">
        <f t="shared" si="9"/>
        <v>0</v>
      </c>
      <c r="S127" s="111"/>
      <c r="T127" s="85"/>
    </row>
    <row r="128" spans="1:20" s="58" customFormat="1" ht="45">
      <c r="A128" s="52"/>
      <c r="B128" s="60" t="s">
        <v>237</v>
      </c>
      <c r="C128" s="56">
        <v>1000000</v>
      </c>
      <c r="D128" s="55">
        <v>2</v>
      </c>
      <c r="E128" s="56">
        <f>C128*D128</f>
        <v>2000000</v>
      </c>
      <c r="F128" s="188" t="s">
        <v>645</v>
      </c>
      <c r="G128" s="137" t="s">
        <v>237</v>
      </c>
      <c r="H128" s="71" t="s">
        <v>821</v>
      </c>
      <c r="I128" s="130">
        <v>3</v>
      </c>
      <c r="J128" s="117">
        <v>1000000</v>
      </c>
      <c r="K128" s="118">
        <v>2</v>
      </c>
      <c r="L128" s="42">
        <v>12000000</v>
      </c>
      <c r="M128" s="118">
        <f>L128/E128</f>
        <v>6</v>
      </c>
      <c r="N128" s="124">
        <f t="shared" si="23"/>
        <v>10200000</v>
      </c>
      <c r="O128" s="125">
        <v>1.18</v>
      </c>
      <c r="P128" s="57"/>
      <c r="Q128" s="194">
        <v>10200000</v>
      </c>
      <c r="R128" s="85">
        <f t="shared" si="9"/>
        <v>0</v>
      </c>
      <c r="S128" s="111"/>
      <c r="T128" s="85"/>
    </row>
    <row r="129" spans="1:20" s="58" customFormat="1" ht="18.75">
      <c r="A129" s="59">
        <v>75</v>
      </c>
      <c r="B129" s="53" t="s">
        <v>72</v>
      </c>
      <c r="C129" s="56">
        <v>1100000</v>
      </c>
      <c r="D129" s="55">
        <v>2.8</v>
      </c>
      <c r="E129" s="56">
        <f>C129*D129</f>
        <v>3080000</v>
      </c>
      <c r="F129" s="117">
        <v>75</v>
      </c>
      <c r="G129" s="133" t="s">
        <v>72</v>
      </c>
      <c r="H129" s="71" t="s">
        <v>553</v>
      </c>
      <c r="I129" s="130">
        <v>1</v>
      </c>
      <c r="J129" s="117">
        <v>1100000</v>
      </c>
      <c r="K129" s="118">
        <v>2.8</v>
      </c>
      <c r="L129" s="42">
        <v>9000000</v>
      </c>
      <c r="M129" s="118">
        <f>L129/E129</f>
        <v>2.9220779220779223</v>
      </c>
      <c r="N129" s="124">
        <f t="shared" si="23"/>
        <v>7650000</v>
      </c>
      <c r="O129" s="125">
        <v>1.18</v>
      </c>
      <c r="P129" s="57"/>
      <c r="Q129" s="194">
        <v>7650000</v>
      </c>
      <c r="R129" s="85">
        <f t="shared" si="9"/>
        <v>0</v>
      </c>
      <c r="S129" s="111"/>
      <c r="T129" s="85"/>
    </row>
    <row r="130" spans="1:20" s="58" customFormat="1" ht="18.75">
      <c r="A130" s="59">
        <v>76</v>
      </c>
      <c r="B130" s="53" t="s">
        <v>73</v>
      </c>
      <c r="C130" s="56">
        <v>1000000</v>
      </c>
      <c r="D130" s="55">
        <v>2.5</v>
      </c>
      <c r="E130" s="56">
        <f>C130*D130</f>
        <v>2500000</v>
      </c>
      <c r="F130" s="117">
        <v>76</v>
      </c>
      <c r="G130" s="133" t="s">
        <v>73</v>
      </c>
      <c r="H130" s="71" t="s">
        <v>553</v>
      </c>
      <c r="I130" s="130">
        <v>1</v>
      </c>
      <c r="J130" s="117">
        <v>1000000</v>
      </c>
      <c r="K130" s="118">
        <v>2.5</v>
      </c>
      <c r="L130" s="42">
        <v>9000000</v>
      </c>
      <c r="M130" s="118">
        <f>L130/E130</f>
        <v>3.6</v>
      </c>
      <c r="N130" s="124">
        <f t="shared" si="23"/>
        <v>7650000</v>
      </c>
      <c r="O130" s="125">
        <v>1.18</v>
      </c>
      <c r="P130" s="57"/>
      <c r="Q130" s="194">
        <v>7650000</v>
      </c>
      <c r="R130" s="85">
        <f t="shared" si="9"/>
        <v>0</v>
      </c>
      <c r="S130" s="111"/>
      <c r="T130" s="85"/>
    </row>
    <row r="131" spans="1:20" s="58" customFormat="1" ht="18.75">
      <c r="A131" s="59">
        <v>77</v>
      </c>
      <c r="B131" s="53" t="s">
        <v>74</v>
      </c>
      <c r="C131" s="56">
        <v>1000000</v>
      </c>
      <c r="D131" s="55">
        <v>2.5</v>
      </c>
      <c r="E131" s="56">
        <f>C131*D131</f>
        <v>2500000</v>
      </c>
      <c r="F131" s="117">
        <v>77</v>
      </c>
      <c r="G131" s="133" t="s">
        <v>74</v>
      </c>
      <c r="H131" s="71" t="s">
        <v>553</v>
      </c>
      <c r="I131" s="130">
        <v>1</v>
      </c>
      <c r="J131" s="117">
        <v>1000000</v>
      </c>
      <c r="K131" s="118">
        <v>2.5</v>
      </c>
      <c r="L131" s="42">
        <v>9000000</v>
      </c>
      <c r="M131" s="118">
        <f>L131/E131</f>
        <v>3.6</v>
      </c>
      <c r="N131" s="124">
        <f t="shared" si="23"/>
        <v>7650000</v>
      </c>
      <c r="O131" s="125">
        <v>1.18</v>
      </c>
      <c r="P131" s="57"/>
      <c r="Q131" s="194">
        <v>7650000</v>
      </c>
      <c r="R131" s="85">
        <f t="shared" si="9"/>
        <v>0</v>
      </c>
      <c r="S131" s="111"/>
      <c r="T131" s="85"/>
    </row>
    <row r="132" spans="1:20" s="58" customFormat="1" ht="18.75">
      <c r="A132" s="59">
        <v>78</v>
      </c>
      <c r="B132" s="53" t="s">
        <v>75</v>
      </c>
      <c r="C132" s="56">
        <v>1000000</v>
      </c>
      <c r="D132" s="55">
        <v>2.5</v>
      </c>
      <c r="E132" s="56">
        <f>C132*D132</f>
        <v>2500000</v>
      </c>
      <c r="F132" s="117">
        <v>78</v>
      </c>
      <c r="G132" s="133" t="s">
        <v>75</v>
      </c>
      <c r="H132" s="71" t="s">
        <v>553</v>
      </c>
      <c r="I132" s="130">
        <v>1</v>
      </c>
      <c r="J132" s="117">
        <v>1000000</v>
      </c>
      <c r="K132" s="118">
        <v>2.5</v>
      </c>
      <c r="L132" s="42">
        <v>9000000</v>
      </c>
      <c r="M132" s="118">
        <f>L132/E132</f>
        <v>3.6</v>
      </c>
      <c r="N132" s="124">
        <f t="shared" si="23"/>
        <v>7650000</v>
      </c>
      <c r="O132" s="125">
        <v>1.18</v>
      </c>
      <c r="P132" s="57"/>
      <c r="Q132" s="194">
        <v>7650000</v>
      </c>
      <c r="R132" s="85">
        <f t="shared" si="9"/>
        <v>0</v>
      </c>
      <c r="S132" s="111"/>
      <c r="T132" s="85"/>
    </row>
    <row r="133" spans="1:20" s="58" customFormat="1" ht="30">
      <c r="A133" s="59">
        <v>79</v>
      </c>
      <c r="B133" s="53" t="s">
        <v>76</v>
      </c>
      <c r="C133" s="54"/>
      <c r="D133" s="55"/>
      <c r="E133" s="56"/>
      <c r="F133" s="117">
        <v>79</v>
      </c>
      <c r="G133" s="133" t="s">
        <v>76</v>
      </c>
      <c r="H133" s="71" t="s">
        <v>558</v>
      </c>
      <c r="I133" s="130"/>
      <c r="J133" s="71"/>
      <c r="K133" s="118"/>
      <c r="L133" s="42"/>
      <c r="M133" s="118"/>
      <c r="N133" s="124"/>
      <c r="O133" s="125"/>
      <c r="P133" s="57"/>
      <c r="Q133" s="194"/>
      <c r="R133" s="85">
        <f t="shared" si="9"/>
        <v>0</v>
      </c>
      <c r="S133" s="111"/>
      <c r="T133" s="85"/>
    </row>
    <row r="134" spans="1:20" s="58" customFormat="1" ht="30">
      <c r="A134" s="52"/>
      <c r="B134" s="60" t="s">
        <v>218</v>
      </c>
      <c r="C134" s="56">
        <v>2500000</v>
      </c>
      <c r="D134" s="55">
        <v>3</v>
      </c>
      <c r="E134" s="56">
        <f aca="true" t="shared" si="24" ref="E134:E140">C134*D134</f>
        <v>7500000</v>
      </c>
      <c r="F134" s="188" t="s">
        <v>646</v>
      </c>
      <c r="G134" s="137" t="s">
        <v>218</v>
      </c>
      <c r="H134" s="71" t="s">
        <v>558</v>
      </c>
      <c r="I134" s="130">
        <v>2</v>
      </c>
      <c r="J134" s="117">
        <v>2500000</v>
      </c>
      <c r="K134" s="118">
        <v>3</v>
      </c>
      <c r="L134" s="42">
        <v>32000000</v>
      </c>
      <c r="M134" s="118">
        <f aca="true" t="shared" si="25" ref="M134:M140">L134/E134</f>
        <v>4.266666666666667</v>
      </c>
      <c r="N134" s="124">
        <f>L134*$B$2</f>
        <v>27200000</v>
      </c>
      <c r="O134" s="125">
        <v>1.18</v>
      </c>
      <c r="P134" s="57"/>
      <c r="Q134" s="194">
        <v>27200000</v>
      </c>
      <c r="R134" s="85">
        <f t="shared" si="9"/>
        <v>0</v>
      </c>
      <c r="S134" s="111"/>
      <c r="T134" s="85"/>
    </row>
    <row r="135" spans="1:20" s="58" customFormat="1" ht="30">
      <c r="A135" s="52"/>
      <c r="B135" s="60" t="s">
        <v>219</v>
      </c>
      <c r="C135" s="56">
        <v>3500000</v>
      </c>
      <c r="D135" s="55">
        <v>2.9</v>
      </c>
      <c r="E135" s="56">
        <f t="shared" si="24"/>
        <v>10150000</v>
      </c>
      <c r="F135" s="189" t="s">
        <v>647</v>
      </c>
      <c r="G135" s="177" t="s">
        <v>219</v>
      </c>
      <c r="H135" s="123" t="s">
        <v>558</v>
      </c>
      <c r="I135" s="131">
        <v>1</v>
      </c>
      <c r="J135" s="119">
        <v>3500000</v>
      </c>
      <c r="K135" s="120">
        <v>2.9</v>
      </c>
      <c r="L135" s="121">
        <v>40000000</v>
      </c>
      <c r="M135" s="120">
        <f t="shared" si="25"/>
        <v>3.9408866995073892</v>
      </c>
      <c r="N135" s="192">
        <v>32000000</v>
      </c>
      <c r="O135" s="193">
        <v>1.25</v>
      </c>
      <c r="P135" s="57"/>
      <c r="Q135" s="195">
        <v>32000000</v>
      </c>
      <c r="R135" s="85">
        <f t="shared" si="9"/>
        <v>0</v>
      </c>
      <c r="S135" s="111"/>
      <c r="T135" s="85"/>
    </row>
    <row r="136" spans="1:20" s="58" customFormat="1" ht="18.75">
      <c r="A136" s="59">
        <v>80</v>
      </c>
      <c r="B136" s="53" t="s">
        <v>77</v>
      </c>
      <c r="C136" s="56">
        <v>1000000</v>
      </c>
      <c r="D136" s="55">
        <v>2.5</v>
      </c>
      <c r="E136" s="56">
        <f t="shared" si="24"/>
        <v>2500000</v>
      </c>
      <c r="F136" s="117">
        <v>80</v>
      </c>
      <c r="G136" s="133" t="s">
        <v>77</v>
      </c>
      <c r="H136" s="71" t="s">
        <v>553</v>
      </c>
      <c r="I136" s="130">
        <v>1</v>
      </c>
      <c r="J136" s="117">
        <v>1000000</v>
      </c>
      <c r="K136" s="118">
        <v>2.5</v>
      </c>
      <c r="L136" s="42">
        <v>9000000</v>
      </c>
      <c r="M136" s="118">
        <f t="shared" si="25"/>
        <v>3.6</v>
      </c>
      <c r="N136" s="124">
        <f>L136*$B$2</f>
        <v>7650000</v>
      </c>
      <c r="O136" s="125">
        <v>1.18</v>
      </c>
      <c r="P136" s="57"/>
      <c r="Q136" s="194">
        <v>7650000</v>
      </c>
      <c r="R136" s="85">
        <f t="shared" si="9"/>
        <v>0</v>
      </c>
      <c r="S136" s="111"/>
      <c r="T136" s="85"/>
    </row>
    <row r="137" spans="1:20" s="58" customFormat="1" ht="30">
      <c r="A137" s="59">
        <v>81</v>
      </c>
      <c r="B137" s="53" t="s">
        <v>78</v>
      </c>
      <c r="C137" s="56">
        <v>1400000</v>
      </c>
      <c r="D137" s="55">
        <v>3.5</v>
      </c>
      <c r="E137" s="56">
        <f t="shared" si="24"/>
        <v>4900000</v>
      </c>
      <c r="F137" s="117">
        <v>81</v>
      </c>
      <c r="G137" s="133" t="s">
        <v>78</v>
      </c>
      <c r="H137" s="71" t="s">
        <v>561</v>
      </c>
      <c r="I137" s="130">
        <v>1</v>
      </c>
      <c r="J137" s="117">
        <v>1400000</v>
      </c>
      <c r="K137" s="118">
        <v>3.5</v>
      </c>
      <c r="L137" s="42">
        <v>15200000</v>
      </c>
      <c r="M137" s="118">
        <f t="shared" si="25"/>
        <v>3.1020408163265305</v>
      </c>
      <c r="N137" s="192">
        <v>12900000</v>
      </c>
      <c r="O137" s="125">
        <v>1.18</v>
      </c>
      <c r="P137" s="57"/>
      <c r="Q137" s="194">
        <v>12900000</v>
      </c>
      <c r="R137" s="85">
        <f aca="true" t="shared" si="26" ref="R137:R200">+Q137-N137</f>
        <v>0</v>
      </c>
      <c r="S137" s="111"/>
      <c r="T137" s="85"/>
    </row>
    <row r="138" spans="1:20" s="58" customFormat="1" ht="20.25" customHeight="1">
      <c r="A138" s="59">
        <v>82</v>
      </c>
      <c r="B138" s="53" t="s">
        <v>79</v>
      </c>
      <c r="C138" s="56">
        <v>700000</v>
      </c>
      <c r="D138" s="55">
        <v>2</v>
      </c>
      <c r="E138" s="56">
        <f t="shared" si="24"/>
        <v>1400000</v>
      </c>
      <c r="F138" s="117">
        <v>82</v>
      </c>
      <c r="G138" s="133" t="s">
        <v>79</v>
      </c>
      <c r="H138" s="71" t="s">
        <v>551</v>
      </c>
      <c r="I138" s="130">
        <v>1</v>
      </c>
      <c r="J138" s="117">
        <v>700000</v>
      </c>
      <c r="K138" s="118">
        <v>2</v>
      </c>
      <c r="L138" s="42">
        <v>6000000</v>
      </c>
      <c r="M138" s="118">
        <f t="shared" si="25"/>
        <v>4.285714285714286</v>
      </c>
      <c r="N138" s="124">
        <f>L138*$B$2</f>
        <v>5100000</v>
      </c>
      <c r="O138" s="125">
        <v>1.18</v>
      </c>
      <c r="P138" s="57"/>
      <c r="Q138" s="194">
        <v>5100000</v>
      </c>
      <c r="R138" s="85">
        <f t="shared" si="26"/>
        <v>0</v>
      </c>
      <c r="S138" s="111"/>
      <c r="T138" s="85"/>
    </row>
    <row r="139" spans="1:20" s="58" customFormat="1" ht="18.75">
      <c r="A139" s="59">
        <v>83</v>
      </c>
      <c r="B139" s="53" t="s">
        <v>80</v>
      </c>
      <c r="C139" s="56">
        <v>1500000</v>
      </c>
      <c r="D139" s="55">
        <v>2.6</v>
      </c>
      <c r="E139" s="56">
        <f t="shared" si="24"/>
        <v>3900000</v>
      </c>
      <c r="F139" s="117">
        <v>83</v>
      </c>
      <c r="G139" s="133" t="s">
        <v>80</v>
      </c>
      <c r="H139" s="71" t="s">
        <v>553</v>
      </c>
      <c r="I139" s="130">
        <v>1</v>
      </c>
      <c r="J139" s="117">
        <v>1500000</v>
      </c>
      <c r="K139" s="118">
        <v>2.6</v>
      </c>
      <c r="L139" s="42">
        <v>11000000</v>
      </c>
      <c r="M139" s="118">
        <f t="shared" si="25"/>
        <v>2.8205128205128207</v>
      </c>
      <c r="N139" s="124">
        <f>L139*$B$2</f>
        <v>9350000</v>
      </c>
      <c r="O139" s="125">
        <v>1.18</v>
      </c>
      <c r="P139" s="57"/>
      <c r="Q139" s="194">
        <v>9350000</v>
      </c>
      <c r="R139" s="85">
        <f t="shared" si="26"/>
        <v>0</v>
      </c>
      <c r="S139" s="111"/>
      <c r="T139" s="85"/>
    </row>
    <row r="140" spans="1:20" s="58" customFormat="1" ht="18.75">
      <c r="A140" s="59">
        <v>84</v>
      </c>
      <c r="B140" s="53" t="s">
        <v>81</v>
      </c>
      <c r="C140" s="56">
        <v>800000</v>
      </c>
      <c r="D140" s="55">
        <v>2.5</v>
      </c>
      <c r="E140" s="56">
        <f t="shared" si="24"/>
        <v>2000000</v>
      </c>
      <c r="F140" s="117">
        <v>84</v>
      </c>
      <c r="G140" s="133" t="s">
        <v>81</v>
      </c>
      <c r="H140" s="71" t="s">
        <v>553</v>
      </c>
      <c r="I140" s="130">
        <v>1</v>
      </c>
      <c r="J140" s="117">
        <v>800000</v>
      </c>
      <c r="K140" s="118">
        <v>2.5</v>
      </c>
      <c r="L140" s="42">
        <v>10500000</v>
      </c>
      <c r="M140" s="118">
        <f t="shared" si="25"/>
        <v>5.25</v>
      </c>
      <c r="N140" s="192">
        <v>8930000</v>
      </c>
      <c r="O140" s="125">
        <v>1.18</v>
      </c>
      <c r="P140" s="57"/>
      <c r="Q140" s="194">
        <v>8930000</v>
      </c>
      <c r="R140" s="85">
        <f t="shared" si="26"/>
        <v>0</v>
      </c>
      <c r="S140" s="111"/>
      <c r="T140" s="85"/>
    </row>
    <row r="141" spans="1:20" s="58" customFormat="1" ht="30">
      <c r="A141" s="59">
        <v>85</v>
      </c>
      <c r="B141" s="53" t="s">
        <v>82</v>
      </c>
      <c r="C141" s="56"/>
      <c r="D141" s="55"/>
      <c r="E141" s="56"/>
      <c r="F141" s="117">
        <v>85</v>
      </c>
      <c r="G141" s="133" t="s">
        <v>82</v>
      </c>
      <c r="H141" s="71" t="s">
        <v>558</v>
      </c>
      <c r="I141" s="130"/>
      <c r="J141" s="117"/>
      <c r="K141" s="118"/>
      <c r="L141" s="42"/>
      <c r="M141" s="118"/>
      <c r="N141" s="124"/>
      <c r="O141" s="125"/>
      <c r="P141" s="57"/>
      <c r="Q141" s="194"/>
      <c r="R141" s="85">
        <f t="shared" si="26"/>
        <v>0</v>
      </c>
      <c r="S141" s="111"/>
      <c r="T141" s="85"/>
    </row>
    <row r="142" spans="1:20" s="58" customFormat="1" ht="30">
      <c r="A142" s="52"/>
      <c r="B142" s="60" t="s">
        <v>233</v>
      </c>
      <c r="C142" s="56">
        <v>4000000</v>
      </c>
      <c r="D142" s="55">
        <v>3</v>
      </c>
      <c r="E142" s="56">
        <f>C142*D142</f>
        <v>12000000</v>
      </c>
      <c r="F142" s="189" t="s">
        <v>648</v>
      </c>
      <c r="G142" s="177" t="s">
        <v>233</v>
      </c>
      <c r="H142" s="123" t="s">
        <v>558</v>
      </c>
      <c r="I142" s="131">
        <v>1</v>
      </c>
      <c r="J142" s="119">
        <v>4000000</v>
      </c>
      <c r="K142" s="120">
        <v>3</v>
      </c>
      <c r="L142" s="121">
        <v>40000000</v>
      </c>
      <c r="M142" s="120">
        <f>L142/E142</f>
        <v>3.3333333333333335</v>
      </c>
      <c r="N142" s="192">
        <v>32000000</v>
      </c>
      <c r="O142" s="193">
        <v>1.25</v>
      </c>
      <c r="P142" s="57"/>
      <c r="Q142" s="195">
        <v>32000000</v>
      </c>
      <c r="R142" s="85">
        <f t="shared" si="26"/>
        <v>0</v>
      </c>
      <c r="S142" s="111"/>
      <c r="T142" s="85"/>
    </row>
    <row r="143" spans="1:20" s="58" customFormat="1" ht="60">
      <c r="A143" s="52"/>
      <c r="B143" s="60" t="s">
        <v>234</v>
      </c>
      <c r="C143" s="56">
        <v>2500000</v>
      </c>
      <c r="D143" s="55">
        <v>3.2</v>
      </c>
      <c r="E143" s="56">
        <f>C143*D143</f>
        <v>8000000</v>
      </c>
      <c r="F143" s="188" t="s">
        <v>649</v>
      </c>
      <c r="G143" s="137" t="s">
        <v>234</v>
      </c>
      <c r="H143" s="71" t="s">
        <v>825</v>
      </c>
      <c r="I143" s="130">
        <v>2</v>
      </c>
      <c r="J143" s="117">
        <v>2500000</v>
      </c>
      <c r="K143" s="118">
        <v>3.2</v>
      </c>
      <c r="L143" s="42">
        <v>28000000</v>
      </c>
      <c r="M143" s="118">
        <f>L143/E143</f>
        <v>3.5</v>
      </c>
      <c r="N143" s="124">
        <f>L143*$B$2</f>
        <v>23800000</v>
      </c>
      <c r="O143" s="125">
        <v>1.18</v>
      </c>
      <c r="P143" s="57"/>
      <c r="Q143" s="194">
        <v>23800000</v>
      </c>
      <c r="R143" s="85">
        <f t="shared" si="26"/>
        <v>0</v>
      </c>
      <c r="S143" s="111"/>
      <c r="T143" s="85"/>
    </row>
    <row r="144" spans="1:20" s="58" customFormat="1" ht="45">
      <c r="A144" s="59">
        <v>86</v>
      </c>
      <c r="B144" s="53" t="s">
        <v>83</v>
      </c>
      <c r="C144" s="54"/>
      <c r="D144" s="55"/>
      <c r="E144" s="56"/>
      <c r="F144" s="117">
        <v>86</v>
      </c>
      <c r="G144" s="133" t="s">
        <v>83</v>
      </c>
      <c r="H144" s="71" t="s">
        <v>568</v>
      </c>
      <c r="I144" s="130"/>
      <c r="J144" s="71"/>
      <c r="K144" s="118"/>
      <c r="L144" s="42"/>
      <c r="M144" s="118"/>
      <c r="N144" s="124"/>
      <c r="O144" s="125"/>
      <c r="P144" s="57"/>
      <c r="Q144" s="194"/>
      <c r="R144" s="85">
        <f t="shared" si="26"/>
        <v>0</v>
      </c>
      <c r="S144" s="111"/>
      <c r="T144" s="85"/>
    </row>
    <row r="145" spans="1:20" s="58" customFormat="1" ht="57" customHeight="1">
      <c r="A145" s="52"/>
      <c r="B145" s="60" t="s">
        <v>248</v>
      </c>
      <c r="C145" s="56">
        <v>6800000</v>
      </c>
      <c r="D145" s="55">
        <v>3</v>
      </c>
      <c r="E145" s="56">
        <f>C145*D145</f>
        <v>20400000</v>
      </c>
      <c r="F145" s="189" t="s">
        <v>650</v>
      </c>
      <c r="G145" s="177" t="s">
        <v>248</v>
      </c>
      <c r="H145" s="123" t="s">
        <v>552</v>
      </c>
      <c r="I145" s="131">
        <v>1</v>
      </c>
      <c r="J145" s="119">
        <v>6800000</v>
      </c>
      <c r="K145" s="120">
        <v>3</v>
      </c>
      <c r="L145" s="121">
        <v>56000000</v>
      </c>
      <c r="M145" s="120">
        <f>L145/E145</f>
        <v>2.7450980392156863</v>
      </c>
      <c r="N145" s="192">
        <v>32000000</v>
      </c>
      <c r="O145" s="193">
        <v>1.75</v>
      </c>
      <c r="P145" s="57"/>
      <c r="Q145" s="195">
        <v>32000000</v>
      </c>
      <c r="R145" s="85">
        <f t="shared" si="26"/>
        <v>0</v>
      </c>
      <c r="S145" s="111"/>
      <c r="T145" s="85"/>
    </row>
    <row r="146" spans="1:20" s="58" customFormat="1" ht="30">
      <c r="A146" s="52"/>
      <c r="B146" s="60" t="s">
        <v>249</v>
      </c>
      <c r="C146" s="56">
        <v>6000000</v>
      </c>
      <c r="D146" s="55">
        <v>2.2</v>
      </c>
      <c r="E146" s="56">
        <f>C146*D146</f>
        <v>13200000.000000002</v>
      </c>
      <c r="F146" s="189" t="s">
        <v>651</v>
      </c>
      <c r="G146" s="177" t="s">
        <v>249</v>
      </c>
      <c r="H146" s="123" t="s">
        <v>550</v>
      </c>
      <c r="I146" s="131">
        <v>2</v>
      </c>
      <c r="J146" s="119">
        <v>6000000</v>
      </c>
      <c r="K146" s="120">
        <v>2.2</v>
      </c>
      <c r="L146" s="121">
        <v>48000000</v>
      </c>
      <c r="M146" s="120">
        <f>L146/E146</f>
        <v>3.636363636363636</v>
      </c>
      <c r="N146" s="192">
        <v>32000000</v>
      </c>
      <c r="O146" s="193">
        <v>1.5</v>
      </c>
      <c r="P146" s="57"/>
      <c r="Q146" s="195">
        <v>32000000</v>
      </c>
      <c r="R146" s="85">
        <f t="shared" si="26"/>
        <v>0</v>
      </c>
      <c r="S146" s="111"/>
      <c r="T146" s="85"/>
    </row>
    <row r="147" spans="1:20" s="58" customFormat="1" ht="18.75">
      <c r="A147" s="59">
        <v>87</v>
      </c>
      <c r="B147" s="53" t="s">
        <v>84</v>
      </c>
      <c r="C147" s="56">
        <v>1000000</v>
      </c>
      <c r="D147" s="55">
        <v>2.5</v>
      </c>
      <c r="E147" s="56">
        <f>C147*D147</f>
        <v>2500000</v>
      </c>
      <c r="F147" s="117">
        <v>87</v>
      </c>
      <c r="G147" s="133" t="s">
        <v>84</v>
      </c>
      <c r="H147" s="71" t="s">
        <v>553</v>
      </c>
      <c r="I147" s="130">
        <v>1</v>
      </c>
      <c r="J147" s="117">
        <v>1000000</v>
      </c>
      <c r="K147" s="118">
        <v>2.5</v>
      </c>
      <c r="L147" s="42">
        <v>9000000</v>
      </c>
      <c r="M147" s="118">
        <f>L147/E147</f>
        <v>3.6</v>
      </c>
      <c r="N147" s="124">
        <f>L147*$B$2</f>
        <v>7650000</v>
      </c>
      <c r="O147" s="125">
        <v>1.18</v>
      </c>
      <c r="P147" s="57"/>
      <c r="Q147" s="194">
        <v>7650000</v>
      </c>
      <c r="R147" s="85">
        <f t="shared" si="26"/>
        <v>0</v>
      </c>
      <c r="S147" s="111"/>
      <c r="T147" s="85"/>
    </row>
    <row r="148" spans="1:20" s="58" customFormat="1" ht="33" customHeight="1">
      <c r="A148" s="59">
        <v>88</v>
      </c>
      <c r="B148" s="53" t="s">
        <v>85</v>
      </c>
      <c r="C148" s="54"/>
      <c r="D148" s="55"/>
      <c r="E148" s="56"/>
      <c r="F148" s="117">
        <v>88</v>
      </c>
      <c r="G148" s="133" t="s">
        <v>85</v>
      </c>
      <c r="H148" s="71" t="s">
        <v>563</v>
      </c>
      <c r="I148" s="130"/>
      <c r="J148" s="71"/>
      <c r="K148" s="118"/>
      <c r="L148" s="42"/>
      <c r="M148" s="118"/>
      <c r="N148" s="124"/>
      <c r="O148" s="125"/>
      <c r="P148" s="57"/>
      <c r="Q148" s="194"/>
      <c r="R148" s="85">
        <f t="shared" si="26"/>
        <v>0</v>
      </c>
      <c r="S148" s="111"/>
      <c r="T148" s="85"/>
    </row>
    <row r="149" spans="1:20" s="58" customFormat="1" ht="30">
      <c r="A149" s="52"/>
      <c r="B149" s="60" t="s">
        <v>185</v>
      </c>
      <c r="C149" s="56">
        <v>3000000</v>
      </c>
      <c r="D149" s="55">
        <v>1.8</v>
      </c>
      <c r="E149" s="56">
        <f aca="true" t="shared" si="27" ref="E149:E155">C149*D149</f>
        <v>5400000</v>
      </c>
      <c r="F149" s="188" t="s">
        <v>652</v>
      </c>
      <c r="G149" s="137" t="s">
        <v>185</v>
      </c>
      <c r="H149" s="71" t="s">
        <v>553</v>
      </c>
      <c r="I149" s="130">
        <v>1</v>
      </c>
      <c r="J149" s="117">
        <v>3000000</v>
      </c>
      <c r="K149" s="118">
        <v>1.8</v>
      </c>
      <c r="L149" s="42">
        <v>16000000</v>
      </c>
      <c r="M149" s="118">
        <f aca="true" t="shared" si="28" ref="M149:M155">L149/E149</f>
        <v>2.962962962962963</v>
      </c>
      <c r="N149" s="124">
        <f aca="true" t="shared" si="29" ref="N149:N155">L149*$B$2</f>
        <v>13600000</v>
      </c>
      <c r="O149" s="125">
        <v>1.18</v>
      </c>
      <c r="P149" s="57"/>
      <c r="Q149" s="194">
        <v>13600000</v>
      </c>
      <c r="R149" s="85">
        <f t="shared" si="26"/>
        <v>0</v>
      </c>
      <c r="S149" s="111"/>
      <c r="T149" s="85"/>
    </row>
    <row r="150" spans="1:20" s="58" customFormat="1" ht="50.25" customHeight="1">
      <c r="A150" s="52"/>
      <c r="B150" s="60" t="s">
        <v>186</v>
      </c>
      <c r="C150" s="56">
        <v>2000000</v>
      </c>
      <c r="D150" s="55">
        <v>2</v>
      </c>
      <c r="E150" s="56">
        <f t="shared" si="27"/>
        <v>4000000</v>
      </c>
      <c r="F150" s="188" t="s">
        <v>653</v>
      </c>
      <c r="G150" s="137" t="s">
        <v>186</v>
      </c>
      <c r="H150" s="71" t="s">
        <v>563</v>
      </c>
      <c r="I150" s="130">
        <v>2</v>
      </c>
      <c r="J150" s="117">
        <v>2000000</v>
      </c>
      <c r="K150" s="118">
        <v>2</v>
      </c>
      <c r="L150" s="42">
        <v>13600000</v>
      </c>
      <c r="M150" s="118">
        <f t="shared" si="28"/>
        <v>3.4</v>
      </c>
      <c r="N150" s="124">
        <f t="shared" si="29"/>
        <v>11560000</v>
      </c>
      <c r="O150" s="125">
        <v>1.18</v>
      </c>
      <c r="P150" s="57"/>
      <c r="Q150" s="194">
        <v>11560000</v>
      </c>
      <c r="R150" s="85">
        <f t="shared" si="26"/>
        <v>0</v>
      </c>
      <c r="S150" s="111"/>
      <c r="T150" s="85"/>
    </row>
    <row r="151" spans="1:20" s="58" customFormat="1" ht="30">
      <c r="A151" s="52"/>
      <c r="B151" s="60" t="s">
        <v>348</v>
      </c>
      <c r="C151" s="56">
        <v>1500000</v>
      </c>
      <c r="D151" s="55">
        <v>2</v>
      </c>
      <c r="E151" s="56">
        <f t="shared" si="27"/>
        <v>3000000</v>
      </c>
      <c r="F151" s="188" t="s">
        <v>654</v>
      </c>
      <c r="G151" s="137" t="s">
        <v>348</v>
      </c>
      <c r="H151" s="71" t="s">
        <v>561</v>
      </c>
      <c r="I151" s="130">
        <v>3</v>
      </c>
      <c r="J151" s="117">
        <v>1500000</v>
      </c>
      <c r="K151" s="118">
        <v>2</v>
      </c>
      <c r="L151" s="42">
        <v>12000000</v>
      </c>
      <c r="M151" s="118">
        <f t="shared" si="28"/>
        <v>4</v>
      </c>
      <c r="N151" s="124">
        <f t="shared" si="29"/>
        <v>10200000</v>
      </c>
      <c r="O151" s="125">
        <v>1.18</v>
      </c>
      <c r="P151" s="57"/>
      <c r="Q151" s="194">
        <v>10200000</v>
      </c>
      <c r="R151" s="85">
        <f t="shared" si="26"/>
        <v>0</v>
      </c>
      <c r="S151" s="111"/>
      <c r="T151" s="85"/>
    </row>
    <row r="152" spans="1:20" s="58" customFormat="1" ht="45">
      <c r="A152" s="59">
        <v>89</v>
      </c>
      <c r="B152" s="53" t="s">
        <v>86</v>
      </c>
      <c r="C152" s="56">
        <v>900000</v>
      </c>
      <c r="D152" s="55">
        <v>2.5</v>
      </c>
      <c r="E152" s="56">
        <f t="shared" si="27"/>
        <v>2250000</v>
      </c>
      <c r="F152" s="117">
        <v>89</v>
      </c>
      <c r="G152" s="133" t="s">
        <v>86</v>
      </c>
      <c r="H152" s="71" t="s">
        <v>556</v>
      </c>
      <c r="I152" s="130">
        <v>1</v>
      </c>
      <c r="J152" s="117">
        <v>900000</v>
      </c>
      <c r="K152" s="118">
        <v>2.5</v>
      </c>
      <c r="L152" s="42">
        <v>8000000</v>
      </c>
      <c r="M152" s="118">
        <f t="shared" si="28"/>
        <v>3.5555555555555554</v>
      </c>
      <c r="N152" s="124">
        <f t="shared" si="29"/>
        <v>6800000</v>
      </c>
      <c r="O152" s="125">
        <v>1.18</v>
      </c>
      <c r="P152" s="57"/>
      <c r="Q152" s="194">
        <v>6800000</v>
      </c>
      <c r="R152" s="85">
        <f t="shared" si="26"/>
        <v>0</v>
      </c>
      <c r="S152" s="111"/>
      <c r="T152" s="85"/>
    </row>
    <row r="153" spans="1:20" s="58" customFormat="1" ht="18.75">
      <c r="A153" s="59">
        <v>90</v>
      </c>
      <c r="B153" s="53" t="s">
        <v>87</v>
      </c>
      <c r="C153" s="56">
        <v>1000000</v>
      </c>
      <c r="D153" s="55">
        <v>2.5</v>
      </c>
      <c r="E153" s="56">
        <f t="shared" si="27"/>
        <v>2500000</v>
      </c>
      <c r="F153" s="117">
        <v>90</v>
      </c>
      <c r="G153" s="133" t="s">
        <v>87</v>
      </c>
      <c r="H153" s="71" t="s">
        <v>553</v>
      </c>
      <c r="I153" s="130">
        <v>1</v>
      </c>
      <c r="J153" s="117">
        <v>1000000</v>
      </c>
      <c r="K153" s="118">
        <v>2.5</v>
      </c>
      <c r="L153" s="42">
        <v>9000000</v>
      </c>
      <c r="M153" s="118">
        <f t="shared" si="28"/>
        <v>3.6</v>
      </c>
      <c r="N153" s="124">
        <f t="shared" si="29"/>
        <v>7650000</v>
      </c>
      <c r="O153" s="125">
        <v>1.18</v>
      </c>
      <c r="P153" s="57"/>
      <c r="Q153" s="194">
        <v>7650000</v>
      </c>
      <c r="R153" s="85">
        <f t="shared" si="26"/>
        <v>0</v>
      </c>
      <c r="S153" s="111"/>
      <c r="T153" s="85"/>
    </row>
    <row r="154" spans="1:20" s="58" customFormat="1" ht="18.75">
      <c r="A154" s="59">
        <v>91</v>
      </c>
      <c r="B154" s="53" t="s">
        <v>88</v>
      </c>
      <c r="C154" s="56">
        <v>800000</v>
      </c>
      <c r="D154" s="55">
        <v>2.6</v>
      </c>
      <c r="E154" s="56">
        <f t="shared" si="27"/>
        <v>2080000</v>
      </c>
      <c r="F154" s="117">
        <v>91</v>
      </c>
      <c r="G154" s="133" t="s">
        <v>88</v>
      </c>
      <c r="H154" s="71" t="s">
        <v>553</v>
      </c>
      <c r="I154" s="130">
        <v>1</v>
      </c>
      <c r="J154" s="117">
        <v>800000</v>
      </c>
      <c r="K154" s="118">
        <v>2.6</v>
      </c>
      <c r="L154" s="42">
        <v>9000000</v>
      </c>
      <c r="M154" s="118">
        <f t="shared" si="28"/>
        <v>4.326923076923077</v>
      </c>
      <c r="N154" s="124">
        <f t="shared" si="29"/>
        <v>7650000</v>
      </c>
      <c r="O154" s="125">
        <v>1.18</v>
      </c>
      <c r="P154" s="57"/>
      <c r="Q154" s="194">
        <v>7650000</v>
      </c>
      <c r="R154" s="85">
        <f t="shared" si="26"/>
        <v>0</v>
      </c>
      <c r="S154" s="111"/>
      <c r="T154" s="85"/>
    </row>
    <row r="155" spans="1:20" s="58" customFormat="1" ht="30">
      <c r="A155" s="59">
        <v>92</v>
      </c>
      <c r="B155" s="53" t="s">
        <v>89</v>
      </c>
      <c r="C155" s="56">
        <v>1300000</v>
      </c>
      <c r="D155" s="55">
        <v>3</v>
      </c>
      <c r="E155" s="56">
        <f t="shared" si="27"/>
        <v>3900000</v>
      </c>
      <c r="F155" s="117">
        <v>92</v>
      </c>
      <c r="G155" s="133" t="s">
        <v>89</v>
      </c>
      <c r="H155" s="71" t="s">
        <v>168</v>
      </c>
      <c r="I155" s="130">
        <v>1</v>
      </c>
      <c r="J155" s="117">
        <v>1300000</v>
      </c>
      <c r="K155" s="118">
        <v>3</v>
      </c>
      <c r="L155" s="42">
        <v>10000000</v>
      </c>
      <c r="M155" s="118">
        <f t="shared" si="28"/>
        <v>2.5641025641025643</v>
      </c>
      <c r="N155" s="124">
        <f t="shared" si="29"/>
        <v>8500000</v>
      </c>
      <c r="O155" s="125">
        <v>1.18</v>
      </c>
      <c r="P155" s="57"/>
      <c r="Q155" s="194">
        <v>8500000</v>
      </c>
      <c r="R155" s="85">
        <f t="shared" si="26"/>
        <v>0</v>
      </c>
      <c r="S155" s="111"/>
      <c r="T155" s="85"/>
    </row>
    <row r="156" spans="1:20" s="58" customFormat="1" ht="30">
      <c r="A156" s="59">
        <v>93</v>
      </c>
      <c r="B156" s="53" t="s">
        <v>90</v>
      </c>
      <c r="C156" s="56"/>
      <c r="D156" s="55"/>
      <c r="E156" s="56"/>
      <c r="F156" s="117">
        <v>93</v>
      </c>
      <c r="G156" s="133" t="s">
        <v>90</v>
      </c>
      <c r="H156" s="71" t="s">
        <v>168</v>
      </c>
      <c r="I156" s="130"/>
      <c r="J156" s="117"/>
      <c r="K156" s="118"/>
      <c r="L156" s="42"/>
      <c r="M156" s="118"/>
      <c r="N156" s="124"/>
      <c r="O156" s="125"/>
      <c r="P156" s="57"/>
      <c r="Q156" s="194"/>
      <c r="R156" s="85">
        <f t="shared" si="26"/>
        <v>0</v>
      </c>
      <c r="S156" s="111"/>
      <c r="T156" s="85"/>
    </row>
    <row r="157" spans="1:20" s="58" customFormat="1" ht="30">
      <c r="A157" s="61"/>
      <c r="B157" s="60" t="s">
        <v>306</v>
      </c>
      <c r="C157" s="56">
        <v>700000</v>
      </c>
      <c r="D157" s="55">
        <v>3.5</v>
      </c>
      <c r="E157" s="56">
        <f>C157*D157</f>
        <v>2450000</v>
      </c>
      <c r="F157" s="188" t="s">
        <v>655</v>
      </c>
      <c r="G157" s="137" t="s">
        <v>306</v>
      </c>
      <c r="H157" s="71" t="s">
        <v>168</v>
      </c>
      <c r="I157" s="130">
        <v>1</v>
      </c>
      <c r="J157" s="117">
        <v>700000</v>
      </c>
      <c r="K157" s="118">
        <v>3.5</v>
      </c>
      <c r="L157" s="42">
        <v>4300000</v>
      </c>
      <c r="M157" s="118">
        <f>L157/E157</f>
        <v>1.7551020408163265</v>
      </c>
      <c r="N157" s="192">
        <v>3650000</v>
      </c>
      <c r="O157" s="125">
        <v>1.18</v>
      </c>
      <c r="P157" s="57"/>
      <c r="Q157" s="195">
        <v>3650000</v>
      </c>
      <c r="R157" s="85">
        <f t="shared" si="26"/>
        <v>0</v>
      </c>
      <c r="S157" s="111"/>
      <c r="T157" s="85"/>
    </row>
    <row r="158" spans="1:20" s="58" customFormat="1" ht="30">
      <c r="A158" s="61"/>
      <c r="B158" s="60" t="s">
        <v>307</v>
      </c>
      <c r="C158" s="56">
        <v>700000</v>
      </c>
      <c r="D158" s="55">
        <v>3.2</v>
      </c>
      <c r="E158" s="56">
        <f>C158*D158</f>
        <v>2240000</v>
      </c>
      <c r="F158" s="188" t="s">
        <v>656</v>
      </c>
      <c r="G158" s="137" t="s">
        <v>307</v>
      </c>
      <c r="H158" s="71" t="s">
        <v>168</v>
      </c>
      <c r="I158" s="130">
        <v>2</v>
      </c>
      <c r="J158" s="117">
        <v>700000</v>
      </c>
      <c r="K158" s="118">
        <v>3.2</v>
      </c>
      <c r="L158" s="42">
        <v>4000000</v>
      </c>
      <c r="M158" s="118">
        <f>L158/E158</f>
        <v>1.7857142857142858</v>
      </c>
      <c r="N158" s="124">
        <f>L158*$B$2</f>
        <v>3400000</v>
      </c>
      <c r="O158" s="125">
        <v>1.18</v>
      </c>
      <c r="P158" s="57"/>
      <c r="Q158" s="194">
        <v>3400000</v>
      </c>
      <c r="R158" s="85">
        <f t="shared" si="26"/>
        <v>0</v>
      </c>
      <c r="S158" s="111"/>
      <c r="T158" s="85"/>
    </row>
    <row r="159" spans="1:20" s="58" customFormat="1" ht="45">
      <c r="A159" s="59">
        <v>94</v>
      </c>
      <c r="B159" s="53" t="s">
        <v>91</v>
      </c>
      <c r="C159" s="54"/>
      <c r="D159" s="55"/>
      <c r="E159" s="56"/>
      <c r="F159" s="117">
        <v>94</v>
      </c>
      <c r="G159" s="133" t="s">
        <v>91</v>
      </c>
      <c r="H159" s="71" t="s">
        <v>568</v>
      </c>
      <c r="I159" s="130"/>
      <c r="J159" s="71"/>
      <c r="K159" s="118"/>
      <c r="L159" s="42"/>
      <c r="M159" s="118"/>
      <c r="N159" s="124"/>
      <c r="O159" s="125"/>
      <c r="P159" s="57"/>
      <c r="Q159" s="194"/>
      <c r="R159" s="85">
        <f t="shared" si="26"/>
        <v>0</v>
      </c>
      <c r="S159" s="111"/>
      <c r="T159" s="85"/>
    </row>
    <row r="160" spans="1:20" s="58" customFormat="1" ht="49.5" customHeight="1">
      <c r="A160" s="52"/>
      <c r="B160" s="60" t="s">
        <v>183</v>
      </c>
      <c r="C160" s="56">
        <v>3800000</v>
      </c>
      <c r="D160" s="55">
        <v>1.6</v>
      </c>
      <c r="E160" s="56">
        <f aca="true" t="shared" si="30" ref="E160:E165">C160*D160</f>
        <v>6080000</v>
      </c>
      <c r="F160" s="188" t="s">
        <v>657</v>
      </c>
      <c r="G160" s="137" t="s">
        <v>183</v>
      </c>
      <c r="H160" s="71" t="s">
        <v>550</v>
      </c>
      <c r="I160" s="130">
        <v>1</v>
      </c>
      <c r="J160" s="117">
        <v>3800000</v>
      </c>
      <c r="K160" s="118">
        <v>1.6</v>
      </c>
      <c r="L160" s="42">
        <v>28000000</v>
      </c>
      <c r="M160" s="118">
        <f aca="true" t="shared" si="31" ref="M160:M165">L160/E160</f>
        <v>4.605263157894737</v>
      </c>
      <c r="N160" s="124">
        <f>L160*$B$2</f>
        <v>23800000</v>
      </c>
      <c r="O160" s="125">
        <v>1.18</v>
      </c>
      <c r="P160" s="57"/>
      <c r="Q160" s="194">
        <v>23800000</v>
      </c>
      <c r="R160" s="85">
        <f t="shared" si="26"/>
        <v>0</v>
      </c>
      <c r="S160" s="111"/>
      <c r="T160" s="85"/>
    </row>
    <row r="161" spans="1:20" s="58" customFormat="1" ht="30">
      <c r="A161" s="52"/>
      <c r="B161" s="60" t="s">
        <v>184</v>
      </c>
      <c r="C161" s="56">
        <v>3000000</v>
      </c>
      <c r="D161" s="55">
        <v>1.2</v>
      </c>
      <c r="E161" s="56">
        <f t="shared" si="30"/>
        <v>3600000</v>
      </c>
      <c r="F161" s="188" t="s">
        <v>658</v>
      </c>
      <c r="G161" s="137" t="s">
        <v>184</v>
      </c>
      <c r="H161" s="71" t="s">
        <v>552</v>
      </c>
      <c r="I161" s="130">
        <v>2</v>
      </c>
      <c r="J161" s="117">
        <v>3000000</v>
      </c>
      <c r="K161" s="118">
        <v>1.2</v>
      </c>
      <c r="L161" s="42">
        <v>22400000</v>
      </c>
      <c r="M161" s="118">
        <f t="shared" si="31"/>
        <v>6.222222222222222</v>
      </c>
      <c r="N161" s="192">
        <v>19000000</v>
      </c>
      <c r="O161" s="125">
        <v>1.18</v>
      </c>
      <c r="P161" s="57"/>
      <c r="Q161" s="194">
        <v>19000000</v>
      </c>
      <c r="R161" s="85">
        <f t="shared" si="26"/>
        <v>0</v>
      </c>
      <c r="S161" s="111"/>
      <c r="T161" s="85"/>
    </row>
    <row r="162" spans="1:20" s="58" customFormat="1" ht="18.75">
      <c r="A162" s="59">
        <v>95</v>
      </c>
      <c r="B162" s="53" t="s">
        <v>92</v>
      </c>
      <c r="C162" s="56">
        <v>1100000</v>
      </c>
      <c r="D162" s="55">
        <v>2.5</v>
      </c>
      <c r="E162" s="56">
        <f t="shared" si="30"/>
        <v>2750000</v>
      </c>
      <c r="F162" s="117">
        <v>95</v>
      </c>
      <c r="G162" s="133" t="s">
        <v>92</v>
      </c>
      <c r="H162" s="71" t="s">
        <v>553</v>
      </c>
      <c r="I162" s="130">
        <v>1</v>
      </c>
      <c r="J162" s="117">
        <v>1100000</v>
      </c>
      <c r="K162" s="118">
        <v>2.5</v>
      </c>
      <c r="L162" s="42">
        <v>10000000</v>
      </c>
      <c r="M162" s="118">
        <f t="shared" si="31"/>
        <v>3.6363636363636362</v>
      </c>
      <c r="N162" s="124">
        <f>L162*$B$2</f>
        <v>8500000</v>
      </c>
      <c r="O162" s="125">
        <v>1.18</v>
      </c>
      <c r="P162" s="57"/>
      <c r="Q162" s="194">
        <v>8500000</v>
      </c>
      <c r="R162" s="85">
        <f t="shared" si="26"/>
        <v>0</v>
      </c>
      <c r="S162" s="111"/>
      <c r="T162" s="85"/>
    </row>
    <row r="163" spans="1:20" s="58" customFormat="1" ht="18.75">
      <c r="A163" s="59">
        <v>96</v>
      </c>
      <c r="B163" s="53" t="s">
        <v>191</v>
      </c>
      <c r="C163" s="56">
        <v>1500000</v>
      </c>
      <c r="D163" s="55">
        <v>2.5</v>
      </c>
      <c r="E163" s="56">
        <f t="shared" si="30"/>
        <v>3750000</v>
      </c>
      <c r="F163" s="117">
        <v>96</v>
      </c>
      <c r="G163" s="133" t="s">
        <v>191</v>
      </c>
      <c r="H163" s="71" t="s">
        <v>553</v>
      </c>
      <c r="I163" s="130">
        <v>1</v>
      </c>
      <c r="J163" s="117">
        <v>1500000</v>
      </c>
      <c r="K163" s="118">
        <v>2.5</v>
      </c>
      <c r="L163" s="42">
        <v>12500000</v>
      </c>
      <c r="M163" s="118">
        <f t="shared" si="31"/>
        <v>3.3333333333333335</v>
      </c>
      <c r="N163" s="192">
        <v>10600000</v>
      </c>
      <c r="O163" s="125">
        <v>1.18</v>
      </c>
      <c r="P163" s="57"/>
      <c r="Q163" s="194">
        <v>10600000</v>
      </c>
      <c r="R163" s="85">
        <f t="shared" si="26"/>
        <v>0</v>
      </c>
      <c r="S163" s="111"/>
      <c r="T163" s="85"/>
    </row>
    <row r="164" spans="1:20" s="58" customFormat="1" ht="30">
      <c r="A164" s="59">
        <v>97</v>
      </c>
      <c r="B164" s="53" t="s">
        <v>190</v>
      </c>
      <c r="C164" s="56">
        <v>3500000</v>
      </c>
      <c r="D164" s="55">
        <v>1.8</v>
      </c>
      <c r="E164" s="56">
        <f t="shared" si="30"/>
        <v>6300000</v>
      </c>
      <c r="F164" s="117">
        <v>97</v>
      </c>
      <c r="G164" s="133" t="s">
        <v>190</v>
      </c>
      <c r="H164" s="71" t="s">
        <v>550</v>
      </c>
      <c r="I164" s="130">
        <v>1</v>
      </c>
      <c r="J164" s="117">
        <v>3500000</v>
      </c>
      <c r="K164" s="118">
        <v>1.8</v>
      </c>
      <c r="L164" s="42">
        <v>32000000</v>
      </c>
      <c r="M164" s="118">
        <f t="shared" si="31"/>
        <v>5.079365079365079</v>
      </c>
      <c r="N164" s="124">
        <f>L164*$B$2</f>
        <v>27200000</v>
      </c>
      <c r="O164" s="125">
        <v>1.18</v>
      </c>
      <c r="P164" s="57"/>
      <c r="Q164" s="194">
        <v>27200000</v>
      </c>
      <c r="R164" s="85">
        <f t="shared" si="26"/>
        <v>0</v>
      </c>
      <c r="S164" s="111"/>
      <c r="T164" s="85"/>
    </row>
    <row r="165" spans="1:20" s="58" customFormat="1" ht="30">
      <c r="A165" s="59">
        <v>98</v>
      </c>
      <c r="B165" s="53" t="s">
        <v>93</v>
      </c>
      <c r="C165" s="56">
        <v>6000000</v>
      </c>
      <c r="D165" s="55">
        <v>1.3</v>
      </c>
      <c r="E165" s="56">
        <f t="shared" si="30"/>
        <v>7800000</v>
      </c>
      <c r="F165" s="119">
        <v>98</v>
      </c>
      <c r="G165" s="176" t="s">
        <v>93</v>
      </c>
      <c r="H165" s="123" t="s">
        <v>552</v>
      </c>
      <c r="I165" s="131">
        <v>1</v>
      </c>
      <c r="J165" s="119">
        <v>6000000</v>
      </c>
      <c r="K165" s="120">
        <v>1.3</v>
      </c>
      <c r="L165" s="121">
        <v>48000000</v>
      </c>
      <c r="M165" s="120">
        <f t="shared" si="31"/>
        <v>6.153846153846154</v>
      </c>
      <c r="N165" s="192">
        <v>32000000</v>
      </c>
      <c r="O165" s="193">
        <v>1.5</v>
      </c>
      <c r="P165" s="57"/>
      <c r="Q165" s="195">
        <v>32000000</v>
      </c>
      <c r="R165" s="85">
        <f t="shared" si="26"/>
        <v>0</v>
      </c>
      <c r="S165" s="111"/>
      <c r="T165" s="85"/>
    </row>
    <row r="166" spans="1:20" s="58" customFormat="1" ht="30">
      <c r="A166" s="59">
        <v>99</v>
      </c>
      <c r="B166" s="53" t="s">
        <v>94</v>
      </c>
      <c r="C166" s="54"/>
      <c r="D166" s="55"/>
      <c r="E166" s="56"/>
      <c r="F166" s="117">
        <v>99</v>
      </c>
      <c r="G166" s="133" t="s">
        <v>94</v>
      </c>
      <c r="H166" s="71" t="s">
        <v>818</v>
      </c>
      <c r="I166" s="130"/>
      <c r="J166" s="71"/>
      <c r="K166" s="118"/>
      <c r="L166" s="42"/>
      <c r="M166" s="118"/>
      <c r="N166" s="124"/>
      <c r="O166" s="125"/>
      <c r="P166" s="57"/>
      <c r="Q166" s="194"/>
      <c r="R166" s="85">
        <f t="shared" si="26"/>
        <v>0</v>
      </c>
      <c r="S166" s="111"/>
      <c r="T166" s="85"/>
    </row>
    <row r="167" spans="1:20" s="58" customFormat="1" ht="45">
      <c r="A167" s="52"/>
      <c r="B167" s="60" t="s">
        <v>303</v>
      </c>
      <c r="C167" s="56">
        <v>1500000</v>
      </c>
      <c r="D167" s="55">
        <v>3</v>
      </c>
      <c r="E167" s="56">
        <f aca="true" t="shared" si="32" ref="E167:E173">C167*D167</f>
        <v>4500000</v>
      </c>
      <c r="F167" s="188" t="s">
        <v>659</v>
      </c>
      <c r="G167" s="137" t="s">
        <v>303</v>
      </c>
      <c r="H167" s="71" t="s">
        <v>818</v>
      </c>
      <c r="I167" s="130">
        <v>4</v>
      </c>
      <c r="J167" s="117">
        <v>1500000</v>
      </c>
      <c r="K167" s="118">
        <v>3</v>
      </c>
      <c r="L167" s="42">
        <v>12500000</v>
      </c>
      <c r="M167" s="118">
        <f aca="true" t="shared" si="33" ref="M167:M173">L167/E167</f>
        <v>2.7777777777777777</v>
      </c>
      <c r="N167" s="192">
        <v>10600000</v>
      </c>
      <c r="O167" s="125">
        <v>1.18</v>
      </c>
      <c r="P167" s="57"/>
      <c r="Q167" s="194">
        <v>10600000</v>
      </c>
      <c r="R167" s="85">
        <f t="shared" si="26"/>
        <v>0</v>
      </c>
      <c r="S167" s="111"/>
      <c r="T167" s="85"/>
    </row>
    <row r="168" spans="1:20" s="58" customFormat="1" ht="30">
      <c r="A168" s="52"/>
      <c r="B168" s="60" t="s">
        <v>304</v>
      </c>
      <c r="C168" s="56">
        <v>1500000</v>
      </c>
      <c r="D168" s="55">
        <v>3.5</v>
      </c>
      <c r="E168" s="56">
        <f t="shared" si="32"/>
        <v>5250000</v>
      </c>
      <c r="F168" s="188" t="s">
        <v>660</v>
      </c>
      <c r="G168" s="137" t="s">
        <v>304</v>
      </c>
      <c r="H168" s="71" t="s">
        <v>553</v>
      </c>
      <c r="I168" s="130">
        <v>3</v>
      </c>
      <c r="J168" s="117">
        <v>1500000</v>
      </c>
      <c r="K168" s="118">
        <v>3.5</v>
      </c>
      <c r="L168" s="42">
        <v>14000000</v>
      </c>
      <c r="M168" s="118">
        <f t="shared" si="33"/>
        <v>2.6666666666666665</v>
      </c>
      <c r="N168" s="124">
        <f>L168*$B$2</f>
        <v>11900000</v>
      </c>
      <c r="O168" s="125">
        <v>1.18</v>
      </c>
      <c r="P168" s="57"/>
      <c r="Q168" s="194">
        <v>11900000</v>
      </c>
      <c r="R168" s="85">
        <f t="shared" si="26"/>
        <v>0</v>
      </c>
      <c r="S168" s="111"/>
      <c r="T168" s="85"/>
    </row>
    <row r="169" spans="1:20" s="58" customFormat="1" ht="30">
      <c r="A169" s="52"/>
      <c r="B169" s="60" t="s">
        <v>182</v>
      </c>
      <c r="C169" s="56">
        <v>850000</v>
      </c>
      <c r="D169" s="55">
        <v>8.2</v>
      </c>
      <c r="E169" s="56">
        <f t="shared" si="32"/>
        <v>6969999.999999999</v>
      </c>
      <c r="F169" s="188" t="s">
        <v>661</v>
      </c>
      <c r="G169" s="137" t="s">
        <v>182</v>
      </c>
      <c r="H169" s="117" t="s">
        <v>553</v>
      </c>
      <c r="I169" s="130">
        <v>2</v>
      </c>
      <c r="J169" s="117">
        <v>850000</v>
      </c>
      <c r="K169" s="118">
        <v>8.2</v>
      </c>
      <c r="L169" s="42">
        <v>16000000</v>
      </c>
      <c r="M169" s="118">
        <f t="shared" si="33"/>
        <v>2.295552367288379</v>
      </c>
      <c r="N169" s="124">
        <f>L169*$B$2</f>
        <v>13600000</v>
      </c>
      <c r="O169" s="125">
        <v>1.18</v>
      </c>
      <c r="P169" s="57"/>
      <c r="Q169" s="194">
        <v>13600000</v>
      </c>
      <c r="R169" s="85">
        <f t="shared" si="26"/>
        <v>0</v>
      </c>
      <c r="S169" s="111"/>
      <c r="T169" s="85"/>
    </row>
    <row r="170" spans="1:20" s="58" customFormat="1" ht="30">
      <c r="A170" s="52"/>
      <c r="B170" s="60" t="s">
        <v>181</v>
      </c>
      <c r="C170" s="56">
        <v>2700000</v>
      </c>
      <c r="D170" s="55">
        <v>3</v>
      </c>
      <c r="E170" s="56">
        <f t="shared" si="32"/>
        <v>8100000</v>
      </c>
      <c r="F170" s="188" t="s">
        <v>662</v>
      </c>
      <c r="G170" s="137" t="s">
        <v>181</v>
      </c>
      <c r="H170" s="117" t="s">
        <v>553</v>
      </c>
      <c r="I170" s="130">
        <v>1</v>
      </c>
      <c r="J170" s="117">
        <v>2700000</v>
      </c>
      <c r="K170" s="118">
        <v>3</v>
      </c>
      <c r="L170" s="42">
        <v>17000000</v>
      </c>
      <c r="M170" s="118">
        <f t="shared" si="33"/>
        <v>2.0987654320987654</v>
      </c>
      <c r="N170" s="124">
        <f>L170*$B$2</f>
        <v>14450000</v>
      </c>
      <c r="O170" s="125">
        <v>1.18</v>
      </c>
      <c r="P170" s="57"/>
      <c r="Q170" s="194">
        <v>14450000</v>
      </c>
      <c r="R170" s="85">
        <f t="shared" si="26"/>
        <v>0</v>
      </c>
      <c r="S170" s="111"/>
      <c r="T170" s="85"/>
    </row>
    <row r="171" spans="1:20" s="58" customFormat="1" ht="30">
      <c r="A171" s="59">
        <v>100</v>
      </c>
      <c r="B171" s="53" t="s">
        <v>194</v>
      </c>
      <c r="C171" s="56">
        <v>1500000</v>
      </c>
      <c r="D171" s="55">
        <v>2.7</v>
      </c>
      <c r="E171" s="56">
        <f t="shared" si="32"/>
        <v>4050000.0000000005</v>
      </c>
      <c r="F171" s="117">
        <v>100</v>
      </c>
      <c r="G171" s="133" t="s">
        <v>194</v>
      </c>
      <c r="H171" s="71" t="s">
        <v>561</v>
      </c>
      <c r="I171" s="130">
        <v>1</v>
      </c>
      <c r="J171" s="117">
        <v>1500000</v>
      </c>
      <c r="K171" s="118">
        <v>2.7</v>
      </c>
      <c r="L171" s="42">
        <v>12000000</v>
      </c>
      <c r="M171" s="118">
        <f t="shared" si="33"/>
        <v>2.962962962962963</v>
      </c>
      <c r="N171" s="124">
        <f>L171*$B$2</f>
        <v>10200000</v>
      </c>
      <c r="O171" s="125">
        <v>1.18</v>
      </c>
      <c r="P171" s="57"/>
      <c r="Q171" s="194">
        <v>10200000</v>
      </c>
      <c r="R171" s="85">
        <f t="shared" si="26"/>
        <v>0</v>
      </c>
      <c r="S171" s="111"/>
      <c r="T171" s="85"/>
    </row>
    <row r="172" spans="1:20" s="58" customFormat="1" ht="30">
      <c r="A172" s="59">
        <v>101</v>
      </c>
      <c r="B172" s="53" t="s">
        <v>95</v>
      </c>
      <c r="C172" s="56">
        <v>3500000</v>
      </c>
      <c r="D172" s="55">
        <v>1.6</v>
      </c>
      <c r="E172" s="56">
        <f t="shared" si="32"/>
        <v>5600000</v>
      </c>
      <c r="F172" s="117">
        <v>101</v>
      </c>
      <c r="G172" s="133" t="s">
        <v>95</v>
      </c>
      <c r="H172" s="71" t="s">
        <v>550</v>
      </c>
      <c r="I172" s="130">
        <v>1</v>
      </c>
      <c r="J172" s="117">
        <v>3500000</v>
      </c>
      <c r="K172" s="118">
        <v>1.6</v>
      </c>
      <c r="L172" s="42">
        <v>28000000</v>
      </c>
      <c r="M172" s="118">
        <f t="shared" si="33"/>
        <v>5</v>
      </c>
      <c r="N172" s="124">
        <f>L172*$B$2</f>
        <v>23800000</v>
      </c>
      <c r="O172" s="125">
        <v>1.18</v>
      </c>
      <c r="P172" s="57"/>
      <c r="Q172" s="194">
        <v>23800000</v>
      </c>
      <c r="R172" s="85">
        <f t="shared" si="26"/>
        <v>0</v>
      </c>
      <c r="S172" s="111"/>
      <c r="T172" s="85"/>
    </row>
    <row r="173" spans="1:20" s="58" customFormat="1" ht="30">
      <c r="A173" s="59">
        <v>102</v>
      </c>
      <c r="B173" s="53" t="s">
        <v>169</v>
      </c>
      <c r="C173" s="56">
        <v>1400000</v>
      </c>
      <c r="D173" s="55">
        <v>3.5</v>
      </c>
      <c r="E173" s="56">
        <f t="shared" si="32"/>
        <v>4900000</v>
      </c>
      <c r="F173" s="117">
        <v>102</v>
      </c>
      <c r="G173" s="133" t="s">
        <v>169</v>
      </c>
      <c r="H173" s="71" t="s">
        <v>561</v>
      </c>
      <c r="I173" s="130">
        <v>1</v>
      </c>
      <c r="J173" s="117">
        <v>1400000</v>
      </c>
      <c r="K173" s="118">
        <v>3.5</v>
      </c>
      <c r="L173" s="42">
        <v>15200000</v>
      </c>
      <c r="M173" s="118">
        <f t="shared" si="33"/>
        <v>3.1020408163265305</v>
      </c>
      <c r="N173" s="192">
        <v>12900000</v>
      </c>
      <c r="O173" s="125">
        <v>1.18</v>
      </c>
      <c r="P173" s="57"/>
      <c r="Q173" s="194">
        <v>12900000</v>
      </c>
      <c r="R173" s="85">
        <f t="shared" si="26"/>
        <v>0</v>
      </c>
      <c r="S173" s="111"/>
      <c r="T173" s="85"/>
    </row>
    <row r="174" spans="1:20" s="58" customFormat="1" ht="75">
      <c r="A174" s="59">
        <v>103</v>
      </c>
      <c r="B174" s="53" t="s">
        <v>96</v>
      </c>
      <c r="C174" s="54"/>
      <c r="D174" s="55"/>
      <c r="E174" s="56"/>
      <c r="F174" s="117">
        <v>103</v>
      </c>
      <c r="G174" s="133" t="s">
        <v>96</v>
      </c>
      <c r="H174" s="71" t="s">
        <v>565</v>
      </c>
      <c r="I174" s="130"/>
      <c r="J174" s="71"/>
      <c r="K174" s="118"/>
      <c r="L174" s="42"/>
      <c r="M174" s="118"/>
      <c r="N174" s="124"/>
      <c r="O174" s="125"/>
      <c r="P174" s="57"/>
      <c r="Q174" s="194"/>
      <c r="R174" s="85">
        <f t="shared" si="26"/>
        <v>0</v>
      </c>
      <c r="S174" s="111"/>
      <c r="T174" s="85"/>
    </row>
    <row r="175" spans="1:20" s="58" customFormat="1" ht="48" customHeight="1">
      <c r="A175" s="52"/>
      <c r="B175" s="60" t="s">
        <v>250</v>
      </c>
      <c r="C175" s="56">
        <v>8500000</v>
      </c>
      <c r="D175" s="55">
        <v>1.9</v>
      </c>
      <c r="E175" s="56">
        <f>C175*D175</f>
        <v>16150000</v>
      </c>
      <c r="F175" s="189" t="s">
        <v>663</v>
      </c>
      <c r="G175" s="177" t="s">
        <v>250</v>
      </c>
      <c r="H175" s="123" t="s">
        <v>564</v>
      </c>
      <c r="I175" s="131">
        <v>1</v>
      </c>
      <c r="J175" s="119">
        <v>8500000</v>
      </c>
      <c r="K175" s="120">
        <v>1.9</v>
      </c>
      <c r="L175" s="121">
        <v>48000000</v>
      </c>
      <c r="M175" s="120">
        <f>L175/E175</f>
        <v>2.972136222910217</v>
      </c>
      <c r="N175" s="192">
        <v>32000000</v>
      </c>
      <c r="O175" s="193">
        <v>1.5</v>
      </c>
      <c r="P175" s="57"/>
      <c r="Q175" s="195">
        <v>32000000</v>
      </c>
      <c r="R175" s="85">
        <f t="shared" si="26"/>
        <v>0</v>
      </c>
      <c r="S175" s="111"/>
      <c r="T175" s="85"/>
    </row>
    <row r="176" spans="1:20" s="58" customFormat="1" ht="30">
      <c r="A176" s="52"/>
      <c r="B176" s="60" t="s">
        <v>251</v>
      </c>
      <c r="C176" s="56">
        <v>7000000</v>
      </c>
      <c r="D176" s="55">
        <v>1.9</v>
      </c>
      <c r="E176" s="56">
        <f>C176*D176</f>
        <v>13300000</v>
      </c>
      <c r="F176" s="189" t="s">
        <v>664</v>
      </c>
      <c r="G176" s="177" t="s">
        <v>251</v>
      </c>
      <c r="H176" s="123" t="s">
        <v>550</v>
      </c>
      <c r="I176" s="131">
        <v>2</v>
      </c>
      <c r="J176" s="119">
        <v>7000000</v>
      </c>
      <c r="K176" s="120">
        <v>1.9</v>
      </c>
      <c r="L176" s="121">
        <v>40000000</v>
      </c>
      <c r="M176" s="120">
        <f>L176/E176</f>
        <v>3.007518796992481</v>
      </c>
      <c r="N176" s="192">
        <v>32000000</v>
      </c>
      <c r="O176" s="193">
        <v>1.25</v>
      </c>
      <c r="P176" s="57"/>
      <c r="Q176" s="195">
        <v>32000000</v>
      </c>
      <c r="R176" s="85">
        <f t="shared" si="26"/>
        <v>0</v>
      </c>
      <c r="S176" s="111"/>
      <c r="T176" s="85"/>
    </row>
    <row r="177" spans="1:20" s="58" customFormat="1" ht="48" customHeight="1">
      <c r="A177" s="59">
        <v>104</v>
      </c>
      <c r="B177" s="53" t="s">
        <v>97</v>
      </c>
      <c r="C177" s="54"/>
      <c r="D177" s="55"/>
      <c r="E177" s="56"/>
      <c r="F177" s="117">
        <v>104</v>
      </c>
      <c r="G177" s="133" t="s">
        <v>97</v>
      </c>
      <c r="H177" s="71" t="s">
        <v>567</v>
      </c>
      <c r="I177" s="71"/>
      <c r="J177" s="71"/>
      <c r="K177" s="118"/>
      <c r="L177" s="42"/>
      <c r="M177" s="118"/>
      <c r="N177" s="124"/>
      <c r="O177" s="125"/>
      <c r="P177" s="57"/>
      <c r="Q177" s="194"/>
      <c r="R177" s="85">
        <f t="shared" si="26"/>
        <v>0</v>
      </c>
      <c r="S177" s="111"/>
      <c r="T177" s="85"/>
    </row>
    <row r="178" spans="1:20" s="58" customFormat="1" ht="60">
      <c r="A178" s="52"/>
      <c r="B178" s="60" t="s">
        <v>224</v>
      </c>
      <c r="C178" s="56">
        <v>2300000</v>
      </c>
      <c r="D178" s="55">
        <v>3</v>
      </c>
      <c r="E178" s="56">
        <f>C178*D178</f>
        <v>6900000</v>
      </c>
      <c r="F178" s="188" t="s">
        <v>665</v>
      </c>
      <c r="G178" s="137" t="s">
        <v>528</v>
      </c>
      <c r="H178" s="71" t="s">
        <v>567</v>
      </c>
      <c r="I178" s="130">
        <v>1</v>
      </c>
      <c r="J178" s="117">
        <v>2300000</v>
      </c>
      <c r="K178" s="118">
        <v>3</v>
      </c>
      <c r="L178" s="42">
        <v>22000000</v>
      </c>
      <c r="M178" s="118">
        <f>L178/E178</f>
        <v>3.1884057971014492</v>
      </c>
      <c r="N178" s="124">
        <f>L178*$B$2</f>
        <v>18700000</v>
      </c>
      <c r="O178" s="125">
        <v>1.18</v>
      </c>
      <c r="P178" s="57"/>
      <c r="Q178" s="194">
        <v>18700000</v>
      </c>
      <c r="R178" s="85">
        <f t="shared" si="26"/>
        <v>0</v>
      </c>
      <c r="S178" s="111"/>
      <c r="T178" s="85"/>
    </row>
    <row r="179" spans="1:20" s="58" customFormat="1" ht="49.5" customHeight="1" hidden="1">
      <c r="A179" s="52"/>
      <c r="B179" s="60" t="s">
        <v>225</v>
      </c>
      <c r="C179" s="56">
        <v>1500000</v>
      </c>
      <c r="D179" s="55">
        <v>3.2</v>
      </c>
      <c r="E179" s="56">
        <f>C179*D179</f>
        <v>4800000</v>
      </c>
      <c r="F179" s="188"/>
      <c r="G179" s="137"/>
      <c r="H179" s="71"/>
      <c r="I179" s="130">
        <v>2</v>
      </c>
      <c r="J179" s="117"/>
      <c r="K179" s="118"/>
      <c r="L179" s="42"/>
      <c r="M179" s="118"/>
      <c r="N179" s="124"/>
      <c r="O179" s="125"/>
      <c r="P179" s="57"/>
      <c r="Q179" s="194">
        <v>17700000</v>
      </c>
      <c r="R179" s="85">
        <f t="shared" si="26"/>
        <v>17700000</v>
      </c>
      <c r="S179" s="111"/>
      <c r="T179" s="85"/>
    </row>
    <row r="180" spans="1:20" s="58" customFormat="1" ht="60">
      <c r="A180" s="52"/>
      <c r="B180" s="60" t="s">
        <v>406</v>
      </c>
      <c r="C180" s="56">
        <v>2000000</v>
      </c>
      <c r="D180" s="55">
        <v>3</v>
      </c>
      <c r="E180" s="56">
        <f>C180*D180</f>
        <v>6000000</v>
      </c>
      <c r="F180" s="188" t="s">
        <v>666</v>
      </c>
      <c r="G180" s="137" t="s">
        <v>406</v>
      </c>
      <c r="H180" s="71" t="s">
        <v>567</v>
      </c>
      <c r="I180" s="130">
        <v>2</v>
      </c>
      <c r="J180" s="117">
        <v>2000000</v>
      </c>
      <c r="K180" s="118">
        <v>3</v>
      </c>
      <c r="L180" s="42">
        <v>20800000</v>
      </c>
      <c r="M180" s="118">
        <f>L180/E180</f>
        <v>3.466666666666667</v>
      </c>
      <c r="N180" s="192">
        <v>17700000</v>
      </c>
      <c r="O180" s="125">
        <v>1.18</v>
      </c>
      <c r="P180" s="57"/>
      <c r="Q180" s="194">
        <v>17700000</v>
      </c>
      <c r="R180" s="85">
        <f t="shared" si="26"/>
        <v>0</v>
      </c>
      <c r="S180" s="111"/>
      <c r="T180" s="85"/>
    </row>
    <row r="181" spans="1:20" s="58" customFormat="1" ht="60">
      <c r="A181" s="52"/>
      <c r="B181" s="60" t="s">
        <v>332</v>
      </c>
      <c r="C181" s="56">
        <v>850000</v>
      </c>
      <c r="D181" s="55">
        <v>6</v>
      </c>
      <c r="E181" s="56">
        <f>C181*D181</f>
        <v>5100000</v>
      </c>
      <c r="F181" s="188" t="s">
        <v>667</v>
      </c>
      <c r="G181" s="137" t="s">
        <v>332</v>
      </c>
      <c r="H181" s="71" t="s">
        <v>567</v>
      </c>
      <c r="I181" s="130">
        <v>3</v>
      </c>
      <c r="J181" s="117">
        <v>850000</v>
      </c>
      <c r="K181" s="118">
        <v>6</v>
      </c>
      <c r="L181" s="42">
        <v>19200000</v>
      </c>
      <c r="M181" s="118">
        <f>L181/E181</f>
        <v>3.764705882352941</v>
      </c>
      <c r="N181" s="124">
        <v>16300000</v>
      </c>
      <c r="O181" s="125">
        <v>1.18</v>
      </c>
      <c r="P181" s="57"/>
      <c r="Q181" s="194">
        <v>16300000</v>
      </c>
      <c r="R181" s="85">
        <f t="shared" si="26"/>
        <v>0</v>
      </c>
      <c r="S181" s="111"/>
      <c r="T181" s="85"/>
    </row>
    <row r="182" spans="1:20" s="58" customFormat="1" ht="60">
      <c r="A182" s="52"/>
      <c r="B182" s="60" t="s">
        <v>254</v>
      </c>
      <c r="C182" s="56">
        <v>750000</v>
      </c>
      <c r="D182" s="55">
        <v>6</v>
      </c>
      <c r="E182" s="56">
        <f>C182*D182</f>
        <v>4500000</v>
      </c>
      <c r="F182" s="188" t="s">
        <v>668</v>
      </c>
      <c r="G182" s="137" t="s">
        <v>254</v>
      </c>
      <c r="H182" s="71" t="s">
        <v>567</v>
      </c>
      <c r="I182" s="130">
        <v>4</v>
      </c>
      <c r="J182" s="117">
        <v>750000</v>
      </c>
      <c r="K182" s="118">
        <v>6</v>
      </c>
      <c r="L182" s="42">
        <v>16000000</v>
      </c>
      <c r="M182" s="118">
        <f>L182/E182</f>
        <v>3.5555555555555554</v>
      </c>
      <c r="N182" s="124">
        <f>L182*$B$2</f>
        <v>13600000</v>
      </c>
      <c r="O182" s="125">
        <v>1.18</v>
      </c>
      <c r="P182" s="57"/>
      <c r="Q182" s="194">
        <v>13600000</v>
      </c>
      <c r="R182" s="85">
        <f t="shared" si="26"/>
        <v>0</v>
      </c>
      <c r="S182" s="111"/>
      <c r="T182" s="85"/>
    </row>
    <row r="183" spans="1:20" s="58" customFormat="1" ht="30">
      <c r="A183" s="59">
        <v>105</v>
      </c>
      <c r="B183" s="53" t="s">
        <v>98</v>
      </c>
      <c r="C183" s="54"/>
      <c r="D183" s="55"/>
      <c r="E183" s="56"/>
      <c r="F183" s="117">
        <v>105</v>
      </c>
      <c r="G183" s="133" t="s">
        <v>98</v>
      </c>
      <c r="H183" s="71" t="s">
        <v>561</v>
      </c>
      <c r="I183" s="130"/>
      <c r="J183" s="71"/>
      <c r="K183" s="118"/>
      <c r="L183" s="42"/>
      <c r="M183" s="118"/>
      <c r="N183" s="124"/>
      <c r="O183" s="125"/>
      <c r="P183" s="57"/>
      <c r="Q183" s="194"/>
      <c r="R183" s="85">
        <f t="shared" si="26"/>
        <v>0</v>
      </c>
      <c r="S183" s="111"/>
      <c r="T183" s="85"/>
    </row>
    <row r="184" spans="1:20" s="58" customFormat="1" ht="30">
      <c r="A184" s="52"/>
      <c r="B184" s="60" t="s">
        <v>321</v>
      </c>
      <c r="C184" s="56">
        <v>1500000</v>
      </c>
      <c r="D184" s="55">
        <v>3.2</v>
      </c>
      <c r="E184" s="56">
        <f aca="true" t="shared" si="34" ref="E184:E189">C184*D184</f>
        <v>4800000</v>
      </c>
      <c r="F184" s="188" t="s">
        <v>669</v>
      </c>
      <c r="G184" s="137" t="s">
        <v>321</v>
      </c>
      <c r="H184" s="71" t="s">
        <v>561</v>
      </c>
      <c r="I184" s="130">
        <v>1</v>
      </c>
      <c r="J184" s="117">
        <v>1500000</v>
      </c>
      <c r="K184" s="118">
        <v>3.2</v>
      </c>
      <c r="L184" s="42">
        <v>16000000</v>
      </c>
      <c r="M184" s="118">
        <f aca="true" t="shared" si="35" ref="M184:M189">L184/E184</f>
        <v>3.3333333333333335</v>
      </c>
      <c r="N184" s="124">
        <f>L184*$B$2</f>
        <v>13600000</v>
      </c>
      <c r="O184" s="125">
        <v>1.18</v>
      </c>
      <c r="P184" s="57"/>
      <c r="Q184" s="194">
        <v>13600000</v>
      </c>
      <c r="R184" s="85">
        <f t="shared" si="26"/>
        <v>0</v>
      </c>
      <c r="S184" s="111"/>
      <c r="T184" s="85"/>
    </row>
    <row r="185" spans="1:20" s="58" customFormat="1" ht="30">
      <c r="A185" s="52"/>
      <c r="B185" s="60" t="s">
        <v>333</v>
      </c>
      <c r="C185" s="56">
        <v>800000</v>
      </c>
      <c r="D185" s="55">
        <v>5</v>
      </c>
      <c r="E185" s="56">
        <f t="shared" si="34"/>
        <v>4000000</v>
      </c>
      <c r="F185" s="188" t="s">
        <v>670</v>
      </c>
      <c r="G185" s="137" t="s">
        <v>333</v>
      </c>
      <c r="H185" s="71" t="s">
        <v>561</v>
      </c>
      <c r="I185" s="130">
        <v>2</v>
      </c>
      <c r="J185" s="117">
        <v>800000</v>
      </c>
      <c r="K185" s="118">
        <v>5</v>
      </c>
      <c r="L185" s="42">
        <v>14400000</v>
      </c>
      <c r="M185" s="118">
        <f t="shared" si="35"/>
        <v>3.6</v>
      </c>
      <c r="N185" s="192">
        <v>12200000</v>
      </c>
      <c r="O185" s="125">
        <v>1.18</v>
      </c>
      <c r="P185" s="57"/>
      <c r="Q185" s="194">
        <v>12200000</v>
      </c>
      <c r="R185" s="85">
        <f t="shared" si="26"/>
        <v>0</v>
      </c>
      <c r="S185" s="111"/>
      <c r="T185" s="85"/>
    </row>
    <row r="186" spans="1:20" s="58" customFormat="1" ht="30">
      <c r="A186" s="52"/>
      <c r="B186" s="60" t="s">
        <v>407</v>
      </c>
      <c r="C186" s="56">
        <v>800000</v>
      </c>
      <c r="D186" s="55">
        <v>3.6</v>
      </c>
      <c r="E186" s="56">
        <f t="shared" si="34"/>
        <v>2880000</v>
      </c>
      <c r="F186" s="188" t="s">
        <v>671</v>
      </c>
      <c r="G186" s="137" t="s">
        <v>407</v>
      </c>
      <c r="H186" s="71" t="s">
        <v>561</v>
      </c>
      <c r="I186" s="130">
        <v>3</v>
      </c>
      <c r="J186" s="117">
        <v>800000</v>
      </c>
      <c r="K186" s="118">
        <v>3.6</v>
      </c>
      <c r="L186" s="42">
        <v>12000000</v>
      </c>
      <c r="M186" s="118">
        <f t="shared" si="35"/>
        <v>4.166666666666667</v>
      </c>
      <c r="N186" s="124">
        <f>L186*$B$2</f>
        <v>10200000</v>
      </c>
      <c r="O186" s="125">
        <v>1.18</v>
      </c>
      <c r="P186" s="57"/>
      <c r="Q186" s="194">
        <v>10200000</v>
      </c>
      <c r="R186" s="85">
        <f t="shared" si="26"/>
        <v>0</v>
      </c>
      <c r="S186" s="111"/>
      <c r="T186" s="85"/>
    </row>
    <row r="187" spans="1:20" s="58" customFormat="1" ht="30">
      <c r="A187" s="59">
        <v>106</v>
      </c>
      <c r="B187" s="53" t="s">
        <v>99</v>
      </c>
      <c r="C187" s="56">
        <v>11500000</v>
      </c>
      <c r="D187" s="55">
        <v>3</v>
      </c>
      <c r="E187" s="56">
        <f t="shared" si="34"/>
        <v>34500000</v>
      </c>
      <c r="F187" s="119">
        <v>106</v>
      </c>
      <c r="G187" s="176" t="s">
        <v>99</v>
      </c>
      <c r="H187" s="123" t="s">
        <v>552</v>
      </c>
      <c r="I187" s="130">
        <v>1</v>
      </c>
      <c r="J187" s="119">
        <v>11500000</v>
      </c>
      <c r="K187" s="120">
        <v>3</v>
      </c>
      <c r="L187" s="121">
        <v>80000000</v>
      </c>
      <c r="M187" s="120">
        <f t="shared" si="35"/>
        <v>2.318840579710145</v>
      </c>
      <c r="N187" s="192">
        <v>32000000</v>
      </c>
      <c r="O187" s="193">
        <v>2.5</v>
      </c>
      <c r="P187" s="57"/>
      <c r="Q187" s="195">
        <v>32000000</v>
      </c>
      <c r="R187" s="85">
        <f t="shared" si="26"/>
        <v>0</v>
      </c>
      <c r="S187" s="111">
        <f>+Q187*O187</f>
        <v>80000000</v>
      </c>
      <c r="T187" s="85"/>
    </row>
    <row r="188" spans="1:20" s="58" customFormat="1" ht="30">
      <c r="A188" s="59">
        <v>107</v>
      </c>
      <c r="B188" s="53" t="s">
        <v>195</v>
      </c>
      <c r="C188" s="56">
        <v>750000</v>
      </c>
      <c r="D188" s="55">
        <v>5</v>
      </c>
      <c r="E188" s="56">
        <f t="shared" si="34"/>
        <v>3750000</v>
      </c>
      <c r="F188" s="117">
        <v>107</v>
      </c>
      <c r="G188" s="133" t="s">
        <v>195</v>
      </c>
      <c r="H188" s="71" t="s">
        <v>562</v>
      </c>
      <c r="I188" s="130">
        <v>1</v>
      </c>
      <c r="J188" s="117">
        <v>750000</v>
      </c>
      <c r="K188" s="118">
        <v>5</v>
      </c>
      <c r="L188" s="42">
        <v>8000000</v>
      </c>
      <c r="M188" s="118">
        <f t="shared" si="35"/>
        <v>2.1333333333333333</v>
      </c>
      <c r="N188" s="124">
        <f>L188*$B$2</f>
        <v>6800000</v>
      </c>
      <c r="O188" s="125">
        <v>1.18</v>
      </c>
      <c r="P188" s="57"/>
      <c r="Q188" s="194">
        <v>6800000</v>
      </c>
      <c r="R188" s="85">
        <f t="shared" si="26"/>
        <v>0</v>
      </c>
      <c r="S188" s="111">
        <f>+(3.739+6.242)/2*8.599</f>
        <v>42.913309500000004</v>
      </c>
      <c r="T188" s="85"/>
    </row>
    <row r="189" spans="1:20" s="58" customFormat="1" ht="60">
      <c r="A189" s="59">
        <v>108</v>
      </c>
      <c r="B189" s="53" t="s">
        <v>100</v>
      </c>
      <c r="C189" s="56">
        <v>2500000</v>
      </c>
      <c r="D189" s="55">
        <v>2.2</v>
      </c>
      <c r="E189" s="56">
        <f t="shared" si="34"/>
        <v>5500000</v>
      </c>
      <c r="F189" s="117">
        <v>108</v>
      </c>
      <c r="G189" s="133" t="s">
        <v>100</v>
      </c>
      <c r="H189" s="71" t="s">
        <v>571</v>
      </c>
      <c r="I189" s="130">
        <v>1</v>
      </c>
      <c r="J189" s="117">
        <v>2500000</v>
      </c>
      <c r="K189" s="118">
        <v>2.2</v>
      </c>
      <c r="L189" s="42">
        <v>22000000</v>
      </c>
      <c r="M189" s="118">
        <f t="shared" si="35"/>
        <v>4</v>
      </c>
      <c r="N189" s="124">
        <f>L189*$B$2</f>
        <v>18700000</v>
      </c>
      <c r="O189" s="125">
        <v>1.18</v>
      </c>
      <c r="P189" s="57"/>
      <c r="Q189" s="194">
        <v>18700000</v>
      </c>
      <c r="R189" s="85">
        <f t="shared" si="26"/>
        <v>0</v>
      </c>
      <c r="S189" s="85">
        <f>+S187*0.5*1%*S188/12</f>
        <v>1430443.6500000001</v>
      </c>
      <c r="T189" s="85"/>
    </row>
    <row r="190" spans="1:20" s="58" customFormat="1" ht="30">
      <c r="A190" s="59">
        <v>109</v>
      </c>
      <c r="B190" s="53" t="s">
        <v>101</v>
      </c>
      <c r="C190" s="54"/>
      <c r="D190" s="55"/>
      <c r="E190" s="56"/>
      <c r="F190" s="117">
        <v>109</v>
      </c>
      <c r="G190" s="133" t="s">
        <v>101</v>
      </c>
      <c r="H190" s="71" t="s">
        <v>561</v>
      </c>
      <c r="I190" s="130"/>
      <c r="J190" s="71"/>
      <c r="K190" s="118"/>
      <c r="L190" s="42"/>
      <c r="M190" s="118"/>
      <c r="N190" s="124"/>
      <c r="O190" s="125"/>
      <c r="P190" s="57"/>
      <c r="Q190" s="194"/>
      <c r="R190" s="85">
        <f t="shared" si="26"/>
        <v>0</v>
      </c>
      <c r="S190" s="111"/>
      <c r="T190" s="85"/>
    </row>
    <row r="191" spans="1:20" s="58" customFormat="1" ht="30">
      <c r="A191" s="52"/>
      <c r="B191" s="60" t="s">
        <v>252</v>
      </c>
      <c r="C191" s="56">
        <v>1500000</v>
      </c>
      <c r="D191" s="55">
        <v>3.2</v>
      </c>
      <c r="E191" s="56">
        <f aca="true" t="shared" si="36" ref="E191:E211">C191*D191</f>
        <v>4800000</v>
      </c>
      <c r="F191" s="188" t="s">
        <v>672</v>
      </c>
      <c r="G191" s="137" t="s">
        <v>252</v>
      </c>
      <c r="H191" s="71" t="s">
        <v>561</v>
      </c>
      <c r="I191" s="130">
        <v>2</v>
      </c>
      <c r="J191" s="117">
        <v>1500000</v>
      </c>
      <c r="K191" s="118">
        <v>3.2</v>
      </c>
      <c r="L191" s="42">
        <v>16000000</v>
      </c>
      <c r="M191" s="118">
        <f aca="true" t="shared" si="37" ref="M191:M211">L191/E191</f>
        <v>3.3333333333333335</v>
      </c>
      <c r="N191" s="124">
        <f>L191*$B$2</f>
        <v>13600000</v>
      </c>
      <c r="O191" s="125">
        <v>1.18</v>
      </c>
      <c r="P191" s="57"/>
      <c r="Q191" s="194">
        <v>13600000</v>
      </c>
      <c r="R191" s="85">
        <f t="shared" si="26"/>
        <v>0</v>
      </c>
      <c r="S191" s="111"/>
      <c r="T191" s="85"/>
    </row>
    <row r="192" spans="1:20" s="58" customFormat="1" ht="30">
      <c r="A192" s="52"/>
      <c r="B192" s="60" t="s">
        <v>253</v>
      </c>
      <c r="C192" s="56">
        <v>700000</v>
      </c>
      <c r="D192" s="55">
        <v>4.5</v>
      </c>
      <c r="E192" s="56">
        <f t="shared" si="36"/>
        <v>3150000</v>
      </c>
      <c r="F192" s="188" t="s">
        <v>673</v>
      </c>
      <c r="G192" s="137" t="s">
        <v>253</v>
      </c>
      <c r="H192" s="71" t="s">
        <v>561</v>
      </c>
      <c r="I192" s="131">
        <v>1</v>
      </c>
      <c r="J192" s="117">
        <v>700000</v>
      </c>
      <c r="K192" s="118">
        <v>4.5</v>
      </c>
      <c r="L192" s="42">
        <v>12000000</v>
      </c>
      <c r="M192" s="118">
        <f t="shared" si="37"/>
        <v>3.8095238095238093</v>
      </c>
      <c r="N192" s="124">
        <f>L192*$B$2</f>
        <v>10200000</v>
      </c>
      <c r="O192" s="125">
        <v>1.18</v>
      </c>
      <c r="P192" s="57"/>
      <c r="Q192" s="194">
        <v>10200000</v>
      </c>
      <c r="R192" s="85">
        <f t="shared" si="26"/>
        <v>0</v>
      </c>
      <c r="S192" s="111"/>
      <c r="T192" s="85"/>
    </row>
    <row r="193" spans="1:20" s="58" customFormat="1" ht="18.75">
      <c r="A193" s="59">
        <v>110</v>
      </c>
      <c r="B193" s="53" t="s">
        <v>102</v>
      </c>
      <c r="C193" s="56">
        <v>8300000</v>
      </c>
      <c r="D193" s="55">
        <v>1.2</v>
      </c>
      <c r="E193" s="56">
        <f t="shared" si="36"/>
        <v>9960000</v>
      </c>
      <c r="F193" s="119">
        <v>110</v>
      </c>
      <c r="G193" s="176" t="s">
        <v>102</v>
      </c>
      <c r="H193" s="123" t="s">
        <v>552</v>
      </c>
      <c r="I193" s="130">
        <v>1</v>
      </c>
      <c r="J193" s="119">
        <v>8300000</v>
      </c>
      <c r="K193" s="120">
        <v>1.2</v>
      </c>
      <c r="L193" s="121">
        <v>48000000</v>
      </c>
      <c r="M193" s="120">
        <f t="shared" si="37"/>
        <v>4.819277108433735</v>
      </c>
      <c r="N193" s="192">
        <v>32000000</v>
      </c>
      <c r="O193" s="193">
        <v>1.5</v>
      </c>
      <c r="P193" s="57"/>
      <c r="Q193" s="195">
        <v>32000000</v>
      </c>
      <c r="R193" s="85">
        <f t="shared" si="26"/>
        <v>0</v>
      </c>
      <c r="S193" s="111"/>
      <c r="T193" s="85"/>
    </row>
    <row r="194" spans="1:20" s="58" customFormat="1" ht="18.75">
      <c r="A194" s="59">
        <v>111</v>
      </c>
      <c r="B194" s="53" t="s">
        <v>103</v>
      </c>
      <c r="C194" s="56">
        <v>1000000</v>
      </c>
      <c r="D194" s="55">
        <v>2.5</v>
      </c>
      <c r="E194" s="56">
        <f t="shared" si="36"/>
        <v>2500000</v>
      </c>
      <c r="F194" s="117">
        <v>111</v>
      </c>
      <c r="G194" s="133" t="s">
        <v>103</v>
      </c>
      <c r="H194" s="71" t="s">
        <v>553</v>
      </c>
      <c r="I194" s="130">
        <v>1</v>
      </c>
      <c r="J194" s="117">
        <v>1000000</v>
      </c>
      <c r="K194" s="118">
        <v>2.5</v>
      </c>
      <c r="L194" s="42">
        <v>10000000</v>
      </c>
      <c r="M194" s="118">
        <f t="shared" si="37"/>
        <v>4</v>
      </c>
      <c r="N194" s="124">
        <f>L194*$B$2</f>
        <v>8500000</v>
      </c>
      <c r="O194" s="125">
        <v>1.18</v>
      </c>
      <c r="P194" s="57"/>
      <c r="Q194" s="194">
        <v>8500000</v>
      </c>
      <c r="R194" s="85">
        <f t="shared" si="26"/>
        <v>0</v>
      </c>
      <c r="S194" s="111"/>
      <c r="T194" s="85"/>
    </row>
    <row r="195" spans="1:20" s="58" customFormat="1" ht="30">
      <c r="A195" s="59">
        <v>112</v>
      </c>
      <c r="B195" s="53" t="s">
        <v>104</v>
      </c>
      <c r="C195" s="56">
        <v>1600000</v>
      </c>
      <c r="D195" s="55">
        <v>2.2</v>
      </c>
      <c r="E195" s="56">
        <f t="shared" si="36"/>
        <v>3520000.0000000005</v>
      </c>
      <c r="F195" s="117">
        <v>112</v>
      </c>
      <c r="G195" s="133" t="s">
        <v>104</v>
      </c>
      <c r="H195" s="71" t="s">
        <v>551</v>
      </c>
      <c r="I195" s="130">
        <v>1</v>
      </c>
      <c r="J195" s="117">
        <v>1600000</v>
      </c>
      <c r="K195" s="118">
        <v>2.2</v>
      </c>
      <c r="L195" s="42">
        <v>9000000</v>
      </c>
      <c r="M195" s="118">
        <f t="shared" si="37"/>
        <v>2.5568181818181817</v>
      </c>
      <c r="N195" s="124">
        <f>L195*$B$2</f>
        <v>7650000</v>
      </c>
      <c r="O195" s="125">
        <v>1.18</v>
      </c>
      <c r="P195" s="57"/>
      <c r="Q195" s="194">
        <v>7650000</v>
      </c>
      <c r="R195" s="85">
        <f t="shared" si="26"/>
        <v>0</v>
      </c>
      <c r="S195" s="111"/>
      <c r="T195" s="85"/>
    </row>
    <row r="196" spans="1:20" s="58" customFormat="1" ht="45">
      <c r="A196" s="59">
        <v>113</v>
      </c>
      <c r="B196" s="53" t="s">
        <v>105</v>
      </c>
      <c r="C196" s="56">
        <v>1700000</v>
      </c>
      <c r="D196" s="55">
        <v>1.4</v>
      </c>
      <c r="E196" s="56">
        <f t="shared" si="36"/>
        <v>2380000</v>
      </c>
      <c r="F196" s="117">
        <v>113</v>
      </c>
      <c r="G196" s="133" t="s">
        <v>105</v>
      </c>
      <c r="H196" s="71" t="s">
        <v>560</v>
      </c>
      <c r="I196" s="130">
        <v>1</v>
      </c>
      <c r="J196" s="117">
        <v>1700000</v>
      </c>
      <c r="K196" s="118">
        <v>1.4</v>
      </c>
      <c r="L196" s="42">
        <v>11500000</v>
      </c>
      <c r="M196" s="118">
        <f t="shared" si="37"/>
        <v>4.831932773109243</v>
      </c>
      <c r="N196" s="192">
        <v>9780000</v>
      </c>
      <c r="O196" s="125">
        <v>1.18</v>
      </c>
      <c r="P196" s="57"/>
      <c r="Q196" s="194">
        <v>9780000</v>
      </c>
      <c r="R196" s="85">
        <f t="shared" si="26"/>
        <v>0</v>
      </c>
      <c r="S196" s="111"/>
      <c r="T196" s="85"/>
    </row>
    <row r="197" spans="1:20" s="58" customFormat="1" ht="30">
      <c r="A197" s="59">
        <v>114</v>
      </c>
      <c r="B197" s="53" t="s">
        <v>106</v>
      </c>
      <c r="C197" s="56">
        <v>1400000</v>
      </c>
      <c r="D197" s="55">
        <v>4</v>
      </c>
      <c r="E197" s="56">
        <f t="shared" si="36"/>
        <v>5600000</v>
      </c>
      <c r="F197" s="117">
        <v>114</v>
      </c>
      <c r="G197" s="133" t="s">
        <v>106</v>
      </c>
      <c r="H197" s="71" t="s">
        <v>558</v>
      </c>
      <c r="I197" s="130">
        <v>1</v>
      </c>
      <c r="J197" s="117">
        <v>1400000</v>
      </c>
      <c r="K197" s="118">
        <v>4</v>
      </c>
      <c r="L197" s="42">
        <v>32000000</v>
      </c>
      <c r="M197" s="118">
        <f t="shared" si="37"/>
        <v>5.714285714285714</v>
      </c>
      <c r="N197" s="124">
        <f>L197*$B$2</f>
        <v>27200000</v>
      </c>
      <c r="O197" s="125">
        <v>1.18</v>
      </c>
      <c r="P197" s="57"/>
      <c r="Q197" s="194">
        <v>27200000</v>
      </c>
      <c r="R197" s="85">
        <f t="shared" si="26"/>
        <v>0</v>
      </c>
      <c r="S197" s="111"/>
      <c r="T197" s="85"/>
    </row>
    <row r="198" spans="1:20" s="58" customFormat="1" ht="18.75">
      <c r="A198" s="59">
        <v>115</v>
      </c>
      <c r="B198" s="53" t="s">
        <v>107</v>
      </c>
      <c r="C198" s="56">
        <v>1800000</v>
      </c>
      <c r="D198" s="55">
        <v>1.8</v>
      </c>
      <c r="E198" s="56">
        <f t="shared" si="36"/>
        <v>3240000</v>
      </c>
      <c r="F198" s="117">
        <v>115</v>
      </c>
      <c r="G198" s="133" t="s">
        <v>107</v>
      </c>
      <c r="H198" s="71" t="s">
        <v>553</v>
      </c>
      <c r="I198" s="130">
        <v>1</v>
      </c>
      <c r="J198" s="117">
        <v>1800000</v>
      </c>
      <c r="K198" s="118">
        <v>1.8</v>
      </c>
      <c r="L198" s="42">
        <v>10500000</v>
      </c>
      <c r="M198" s="118">
        <f t="shared" si="37"/>
        <v>3.240740740740741</v>
      </c>
      <c r="N198" s="192">
        <v>8930000</v>
      </c>
      <c r="O198" s="125">
        <v>1.18</v>
      </c>
      <c r="P198" s="57"/>
      <c r="Q198" s="194">
        <v>8930000</v>
      </c>
      <c r="R198" s="85">
        <f t="shared" si="26"/>
        <v>0</v>
      </c>
      <c r="S198" s="111"/>
      <c r="T198" s="85"/>
    </row>
    <row r="199" spans="1:20" s="58" customFormat="1" ht="30">
      <c r="A199" s="59">
        <v>116</v>
      </c>
      <c r="B199" s="53" t="s">
        <v>108</v>
      </c>
      <c r="C199" s="56">
        <v>900000</v>
      </c>
      <c r="D199" s="55">
        <v>3</v>
      </c>
      <c r="E199" s="56">
        <f t="shared" si="36"/>
        <v>2700000</v>
      </c>
      <c r="F199" s="117">
        <v>116</v>
      </c>
      <c r="G199" s="133" t="s">
        <v>108</v>
      </c>
      <c r="H199" s="71" t="s">
        <v>551</v>
      </c>
      <c r="I199" s="130">
        <v>1</v>
      </c>
      <c r="J199" s="117">
        <v>900000</v>
      </c>
      <c r="K199" s="118">
        <v>3</v>
      </c>
      <c r="L199" s="42">
        <v>9000000</v>
      </c>
      <c r="M199" s="118">
        <f t="shared" si="37"/>
        <v>3.3333333333333335</v>
      </c>
      <c r="N199" s="124">
        <f aca="true" t="shared" si="38" ref="N199:N211">L199*$B$2</f>
        <v>7650000</v>
      </c>
      <c r="O199" s="125">
        <v>1.18</v>
      </c>
      <c r="P199" s="57"/>
      <c r="Q199" s="194">
        <v>7650000</v>
      </c>
      <c r="R199" s="85">
        <f t="shared" si="26"/>
        <v>0</v>
      </c>
      <c r="S199" s="111"/>
      <c r="T199" s="85"/>
    </row>
    <row r="200" spans="1:20" s="58" customFormat="1" ht="18.75">
      <c r="A200" s="59">
        <v>117</v>
      </c>
      <c r="B200" s="53" t="s">
        <v>109</v>
      </c>
      <c r="C200" s="56">
        <v>1000000</v>
      </c>
      <c r="D200" s="55">
        <v>2.5</v>
      </c>
      <c r="E200" s="56">
        <f t="shared" si="36"/>
        <v>2500000</v>
      </c>
      <c r="F200" s="117">
        <v>117</v>
      </c>
      <c r="G200" s="133" t="s">
        <v>109</v>
      </c>
      <c r="H200" s="71" t="s">
        <v>553</v>
      </c>
      <c r="I200" s="130">
        <v>1</v>
      </c>
      <c r="J200" s="117">
        <v>1000000</v>
      </c>
      <c r="K200" s="118">
        <v>2.5</v>
      </c>
      <c r="L200" s="42">
        <v>9000000</v>
      </c>
      <c r="M200" s="118">
        <f t="shared" si="37"/>
        <v>3.6</v>
      </c>
      <c r="N200" s="124">
        <f t="shared" si="38"/>
        <v>7650000</v>
      </c>
      <c r="O200" s="125">
        <v>1.18</v>
      </c>
      <c r="P200" s="57"/>
      <c r="Q200" s="194">
        <v>7650000</v>
      </c>
      <c r="R200" s="85">
        <f t="shared" si="26"/>
        <v>0</v>
      </c>
      <c r="S200" s="111"/>
      <c r="T200" s="85"/>
    </row>
    <row r="201" spans="1:20" s="58" customFormat="1" ht="20.25" customHeight="1">
      <c r="A201" s="59">
        <v>118</v>
      </c>
      <c r="B201" s="53" t="s">
        <v>291</v>
      </c>
      <c r="C201" s="56">
        <v>800000</v>
      </c>
      <c r="D201" s="55">
        <v>3</v>
      </c>
      <c r="E201" s="56">
        <f t="shared" si="36"/>
        <v>2400000</v>
      </c>
      <c r="F201" s="117">
        <v>118</v>
      </c>
      <c r="G201" s="133" t="s">
        <v>291</v>
      </c>
      <c r="H201" s="71" t="s">
        <v>551</v>
      </c>
      <c r="I201" s="130">
        <v>1</v>
      </c>
      <c r="J201" s="117">
        <v>800000</v>
      </c>
      <c r="K201" s="118">
        <v>3</v>
      </c>
      <c r="L201" s="42">
        <v>9000000</v>
      </c>
      <c r="M201" s="118">
        <f t="shared" si="37"/>
        <v>3.75</v>
      </c>
      <c r="N201" s="124">
        <f t="shared" si="38"/>
        <v>7650000</v>
      </c>
      <c r="O201" s="125">
        <v>1.18</v>
      </c>
      <c r="P201" s="57"/>
      <c r="Q201" s="194">
        <v>7650000</v>
      </c>
      <c r="R201" s="85">
        <f aca="true" t="shared" si="39" ref="R201:R264">+Q201-N201</f>
        <v>0</v>
      </c>
      <c r="S201" s="111"/>
      <c r="T201" s="85"/>
    </row>
    <row r="202" spans="1:20" s="58" customFormat="1" ht="20.25" customHeight="1">
      <c r="A202" s="59">
        <f aca="true" t="shared" si="40" ref="A202:A212">A201+1</f>
        <v>119</v>
      </c>
      <c r="B202" s="53" t="s">
        <v>569</v>
      </c>
      <c r="C202" s="56">
        <v>800000</v>
      </c>
      <c r="D202" s="55">
        <v>2.5</v>
      </c>
      <c r="E202" s="56">
        <f t="shared" si="36"/>
        <v>2000000</v>
      </c>
      <c r="F202" s="117">
        <f aca="true" t="shared" si="41" ref="F202:F212">F201+1</f>
        <v>119</v>
      </c>
      <c r="G202" s="133" t="s">
        <v>569</v>
      </c>
      <c r="H202" s="71" t="s">
        <v>551</v>
      </c>
      <c r="I202" s="130">
        <v>1</v>
      </c>
      <c r="J202" s="117">
        <v>800000</v>
      </c>
      <c r="K202" s="118">
        <v>2.5</v>
      </c>
      <c r="L202" s="42">
        <v>8000000</v>
      </c>
      <c r="M202" s="118">
        <f t="shared" si="37"/>
        <v>4</v>
      </c>
      <c r="N202" s="124">
        <f t="shared" si="38"/>
        <v>6800000</v>
      </c>
      <c r="O202" s="125">
        <v>1.18</v>
      </c>
      <c r="P202" s="57"/>
      <c r="Q202" s="194">
        <v>6800000</v>
      </c>
      <c r="R202" s="85">
        <f t="shared" si="39"/>
        <v>0</v>
      </c>
      <c r="S202" s="111"/>
      <c r="T202" s="85"/>
    </row>
    <row r="203" spans="1:20" s="58" customFormat="1" ht="18.75" customHeight="1">
      <c r="A203" s="59">
        <f t="shared" si="40"/>
        <v>120</v>
      </c>
      <c r="B203" s="53" t="s">
        <v>292</v>
      </c>
      <c r="C203" s="56">
        <v>800000</v>
      </c>
      <c r="D203" s="55">
        <v>2.5</v>
      </c>
      <c r="E203" s="56">
        <f t="shared" si="36"/>
        <v>2000000</v>
      </c>
      <c r="F203" s="117">
        <f t="shared" si="41"/>
        <v>120</v>
      </c>
      <c r="G203" s="133" t="s">
        <v>292</v>
      </c>
      <c r="H203" s="71" t="s">
        <v>551</v>
      </c>
      <c r="I203" s="130">
        <v>1</v>
      </c>
      <c r="J203" s="117">
        <v>800000</v>
      </c>
      <c r="K203" s="118">
        <v>2.5</v>
      </c>
      <c r="L203" s="42">
        <v>8000000</v>
      </c>
      <c r="M203" s="118">
        <f t="shared" si="37"/>
        <v>4</v>
      </c>
      <c r="N203" s="124">
        <f t="shared" si="38"/>
        <v>6800000</v>
      </c>
      <c r="O203" s="125">
        <v>1.18</v>
      </c>
      <c r="P203" s="57"/>
      <c r="Q203" s="194">
        <v>6800000</v>
      </c>
      <c r="R203" s="85">
        <f t="shared" si="39"/>
        <v>0</v>
      </c>
      <c r="S203" s="111"/>
      <c r="T203" s="85"/>
    </row>
    <row r="204" spans="1:20" s="58" customFormat="1" ht="18.75" customHeight="1">
      <c r="A204" s="59">
        <f t="shared" si="40"/>
        <v>121</v>
      </c>
      <c r="B204" s="53" t="s">
        <v>293</v>
      </c>
      <c r="C204" s="56">
        <v>800000</v>
      </c>
      <c r="D204" s="55">
        <v>2.5</v>
      </c>
      <c r="E204" s="56">
        <f t="shared" si="36"/>
        <v>2000000</v>
      </c>
      <c r="F204" s="117">
        <f t="shared" si="41"/>
        <v>121</v>
      </c>
      <c r="G204" s="133" t="s">
        <v>293</v>
      </c>
      <c r="H204" s="71" t="s">
        <v>551</v>
      </c>
      <c r="I204" s="130">
        <v>1</v>
      </c>
      <c r="J204" s="117">
        <v>800000</v>
      </c>
      <c r="K204" s="118">
        <v>2.5</v>
      </c>
      <c r="L204" s="42">
        <v>8000000</v>
      </c>
      <c r="M204" s="118">
        <f t="shared" si="37"/>
        <v>4</v>
      </c>
      <c r="N204" s="124">
        <f t="shared" si="38"/>
        <v>6800000</v>
      </c>
      <c r="O204" s="125">
        <v>1.18</v>
      </c>
      <c r="P204" s="57"/>
      <c r="Q204" s="194">
        <v>6800000</v>
      </c>
      <c r="R204" s="85">
        <f t="shared" si="39"/>
        <v>0</v>
      </c>
      <c r="S204" s="111"/>
      <c r="T204" s="85"/>
    </row>
    <row r="205" spans="1:20" s="58" customFormat="1" ht="17.25" customHeight="1">
      <c r="A205" s="59">
        <f t="shared" si="40"/>
        <v>122</v>
      </c>
      <c r="B205" s="53" t="s">
        <v>294</v>
      </c>
      <c r="C205" s="56">
        <v>800000</v>
      </c>
      <c r="D205" s="55">
        <v>2.5</v>
      </c>
      <c r="E205" s="56">
        <f t="shared" si="36"/>
        <v>2000000</v>
      </c>
      <c r="F205" s="117">
        <f t="shared" si="41"/>
        <v>122</v>
      </c>
      <c r="G205" s="133" t="s">
        <v>294</v>
      </c>
      <c r="H205" s="71" t="s">
        <v>551</v>
      </c>
      <c r="I205" s="130">
        <v>1</v>
      </c>
      <c r="J205" s="117">
        <v>800000</v>
      </c>
      <c r="K205" s="118">
        <v>2.5</v>
      </c>
      <c r="L205" s="42">
        <v>8000000</v>
      </c>
      <c r="M205" s="118">
        <f t="shared" si="37"/>
        <v>4</v>
      </c>
      <c r="N205" s="124">
        <f t="shared" si="38"/>
        <v>6800000</v>
      </c>
      <c r="O205" s="125">
        <v>1.18</v>
      </c>
      <c r="P205" s="57"/>
      <c r="Q205" s="194">
        <v>6800000</v>
      </c>
      <c r="R205" s="85">
        <f t="shared" si="39"/>
        <v>0</v>
      </c>
      <c r="S205" s="111"/>
      <c r="T205" s="85"/>
    </row>
    <row r="206" spans="1:20" s="58" customFormat="1" ht="18" customHeight="1">
      <c r="A206" s="59">
        <f t="shared" si="40"/>
        <v>123</v>
      </c>
      <c r="B206" s="53" t="s">
        <v>295</v>
      </c>
      <c r="C206" s="56">
        <v>800000</v>
      </c>
      <c r="D206" s="55">
        <v>2.5</v>
      </c>
      <c r="E206" s="56">
        <f t="shared" si="36"/>
        <v>2000000</v>
      </c>
      <c r="F206" s="117">
        <f t="shared" si="41"/>
        <v>123</v>
      </c>
      <c r="G206" s="133" t="s">
        <v>295</v>
      </c>
      <c r="H206" s="71" t="s">
        <v>551</v>
      </c>
      <c r="I206" s="130">
        <v>1</v>
      </c>
      <c r="J206" s="117">
        <v>800000</v>
      </c>
      <c r="K206" s="118">
        <v>2.5</v>
      </c>
      <c r="L206" s="42">
        <v>8000000</v>
      </c>
      <c r="M206" s="118">
        <f t="shared" si="37"/>
        <v>4</v>
      </c>
      <c r="N206" s="124">
        <f t="shared" si="38"/>
        <v>6800000</v>
      </c>
      <c r="O206" s="125">
        <v>1.18</v>
      </c>
      <c r="P206" s="57"/>
      <c r="Q206" s="194">
        <v>6800000</v>
      </c>
      <c r="R206" s="85">
        <f t="shared" si="39"/>
        <v>0</v>
      </c>
      <c r="S206" s="111"/>
      <c r="T206" s="85"/>
    </row>
    <row r="207" spans="1:20" s="58" customFormat="1" ht="18.75" customHeight="1">
      <c r="A207" s="59">
        <f t="shared" si="40"/>
        <v>124</v>
      </c>
      <c r="B207" s="53" t="s">
        <v>296</v>
      </c>
      <c r="C207" s="56">
        <v>800000</v>
      </c>
      <c r="D207" s="55">
        <v>2.5</v>
      </c>
      <c r="E207" s="56">
        <f t="shared" si="36"/>
        <v>2000000</v>
      </c>
      <c r="F207" s="117">
        <f t="shared" si="41"/>
        <v>124</v>
      </c>
      <c r="G207" s="133" t="s">
        <v>296</v>
      </c>
      <c r="H207" s="71" t="s">
        <v>551</v>
      </c>
      <c r="I207" s="130">
        <v>1</v>
      </c>
      <c r="J207" s="117">
        <v>800000</v>
      </c>
      <c r="K207" s="118">
        <v>2.5</v>
      </c>
      <c r="L207" s="42">
        <v>8000000</v>
      </c>
      <c r="M207" s="118">
        <f t="shared" si="37"/>
        <v>4</v>
      </c>
      <c r="N207" s="124">
        <f t="shared" si="38"/>
        <v>6800000</v>
      </c>
      <c r="O207" s="125">
        <v>1.18</v>
      </c>
      <c r="P207" s="57"/>
      <c r="Q207" s="194">
        <v>6800000</v>
      </c>
      <c r="R207" s="85">
        <f t="shared" si="39"/>
        <v>0</v>
      </c>
      <c r="S207" s="111"/>
      <c r="T207" s="85"/>
    </row>
    <row r="208" spans="1:20" s="58" customFormat="1" ht="18" customHeight="1">
      <c r="A208" s="59">
        <f t="shared" si="40"/>
        <v>125</v>
      </c>
      <c r="B208" s="53" t="s">
        <v>297</v>
      </c>
      <c r="C208" s="56">
        <v>800000</v>
      </c>
      <c r="D208" s="55">
        <v>2.5</v>
      </c>
      <c r="E208" s="56">
        <f t="shared" si="36"/>
        <v>2000000</v>
      </c>
      <c r="F208" s="117">
        <f t="shared" si="41"/>
        <v>125</v>
      </c>
      <c r="G208" s="133" t="s">
        <v>297</v>
      </c>
      <c r="H208" s="71" t="s">
        <v>551</v>
      </c>
      <c r="I208" s="130">
        <v>1</v>
      </c>
      <c r="J208" s="117">
        <v>800000</v>
      </c>
      <c r="K208" s="118">
        <v>2.5</v>
      </c>
      <c r="L208" s="42">
        <v>8000000</v>
      </c>
      <c r="M208" s="118">
        <f t="shared" si="37"/>
        <v>4</v>
      </c>
      <c r="N208" s="124">
        <f t="shared" si="38"/>
        <v>6800000</v>
      </c>
      <c r="O208" s="125">
        <v>1.18</v>
      </c>
      <c r="P208" s="57"/>
      <c r="Q208" s="194">
        <v>6800000</v>
      </c>
      <c r="R208" s="85">
        <f t="shared" si="39"/>
        <v>0</v>
      </c>
      <c r="S208" s="111"/>
      <c r="T208" s="85"/>
    </row>
    <row r="209" spans="1:20" s="58" customFormat="1" ht="19.5" customHeight="1">
      <c r="A209" s="59">
        <f t="shared" si="40"/>
        <v>126</v>
      </c>
      <c r="B209" s="53" t="s">
        <v>298</v>
      </c>
      <c r="C209" s="56">
        <v>800000</v>
      </c>
      <c r="D209" s="55">
        <v>2.5</v>
      </c>
      <c r="E209" s="56">
        <f t="shared" si="36"/>
        <v>2000000</v>
      </c>
      <c r="F209" s="117">
        <f t="shared" si="41"/>
        <v>126</v>
      </c>
      <c r="G209" s="133" t="s">
        <v>298</v>
      </c>
      <c r="H209" s="71" t="s">
        <v>551</v>
      </c>
      <c r="I209" s="130">
        <v>1</v>
      </c>
      <c r="J209" s="117">
        <v>800000</v>
      </c>
      <c r="K209" s="118">
        <v>2.5</v>
      </c>
      <c r="L209" s="42">
        <v>8000000</v>
      </c>
      <c r="M209" s="118">
        <f t="shared" si="37"/>
        <v>4</v>
      </c>
      <c r="N209" s="124">
        <f t="shared" si="38"/>
        <v>6800000</v>
      </c>
      <c r="O209" s="125">
        <v>1.18</v>
      </c>
      <c r="P209" s="57"/>
      <c r="Q209" s="194">
        <v>6800000</v>
      </c>
      <c r="R209" s="85">
        <f t="shared" si="39"/>
        <v>0</v>
      </c>
      <c r="S209" s="111"/>
      <c r="T209" s="85"/>
    </row>
    <row r="210" spans="1:20" s="58" customFormat="1" ht="17.25" customHeight="1">
      <c r="A210" s="59">
        <f t="shared" si="40"/>
        <v>127</v>
      </c>
      <c r="B210" s="53" t="s">
        <v>299</v>
      </c>
      <c r="C210" s="56">
        <v>800000</v>
      </c>
      <c r="D210" s="55">
        <v>2.5</v>
      </c>
      <c r="E210" s="56">
        <f t="shared" si="36"/>
        <v>2000000</v>
      </c>
      <c r="F210" s="117">
        <f t="shared" si="41"/>
        <v>127</v>
      </c>
      <c r="G210" s="133" t="s">
        <v>299</v>
      </c>
      <c r="H210" s="71" t="s">
        <v>551</v>
      </c>
      <c r="I210" s="130">
        <v>1</v>
      </c>
      <c r="J210" s="117">
        <v>800000</v>
      </c>
      <c r="K210" s="118">
        <v>2.5</v>
      </c>
      <c r="L210" s="42">
        <v>8000000</v>
      </c>
      <c r="M210" s="118">
        <f t="shared" si="37"/>
        <v>4</v>
      </c>
      <c r="N210" s="124">
        <f t="shared" si="38"/>
        <v>6800000</v>
      </c>
      <c r="O210" s="125">
        <v>1.18</v>
      </c>
      <c r="P210" s="57"/>
      <c r="Q210" s="194">
        <v>6800000</v>
      </c>
      <c r="R210" s="85">
        <f t="shared" si="39"/>
        <v>0</v>
      </c>
      <c r="S210" s="111"/>
      <c r="T210" s="85"/>
    </row>
    <row r="211" spans="1:20" s="58" customFormat="1" ht="19.5" customHeight="1">
      <c r="A211" s="59">
        <f t="shared" si="40"/>
        <v>128</v>
      </c>
      <c r="B211" s="53" t="s">
        <v>300</v>
      </c>
      <c r="C211" s="56">
        <v>800000</v>
      </c>
      <c r="D211" s="55">
        <v>2.5</v>
      </c>
      <c r="E211" s="56">
        <f t="shared" si="36"/>
        <v>2000000</v>
      </c>
      <c r="F211" s="117">
        <f t="shared" si="41"/>
        <v>128</v>
      </c>
      <c r="G211" s="133" t="s">
        <v>300</v>
      </c>
      <c r="H211" s="71" t="s">
        <v>551</v>
      </c>
      <c r="I211" s="130">
        <v>1</v>
      </c>
      <c r="J211" s="117">
        <v>800000</v>
      </c>
      <c r="K211" s="118">
        <v>2.5</v>
      </c>
      <c r="L211" s="42">
        <v>8000000</v>
      </c>
      <c r="M211" s="118">
        <f t="shared" si="37"/>
        <v>4</v>
      </c>
      <c r="N211" s="124">
        <f t="shared" si="38"/>
        <v>6800000</v>
      </c>
      <c r="O211" s="125">
        <v>1.18</v>
      </c>
      <c r="P211" s="57"/>
      <c r="Q211" s="194">
        <v>6800000</v>
      </c>
      <c r="R211" s="85">
        <f t="shared" si="39"/>
        <v>0</v>
      </c>
      <c r="S211" s="111"/>
      <c r="T211" s="85"/>
    </row>
    <row r="212" spans="1:20" s="58" customFormat="1" ht="19.5" customHeight="1">
      <c r="A212" s="59">
        <f t="shared" si="40"/>
        <v>129</v>
      </c>
      <c r="B212" s="53" t="s">
        <v>315</v>
      </c>
      <c r="C212" s="56"/>
      <c r="D212" s="55"/>
      <c r="E212" s="56"/>
      <c r="F212" s="117">
        <f t="shared" si="41"/>
        <v>129</v>
      </c>
      <c r="G212" s="133" t="s">
        <v>315</v>
      </c>
      <c r="H212" s="71" t="s">
        <v>551</v>
      </c>
      <c r="I212" s="130"/>
      <c r="J212" s="117"/>
      <c r="K212" s="118"/>
      <c r="L212" s="42"/>
      <c r="M212" s="118"/>
      <c r="N212" s="124"/>
      <c r="O212" s="125"/>
      <c r="P212" s="57"/>
      <c r="Q212" s="194"/>
      <c r="R212" s="85">
        <f t="shared" si="39"/>
        <v>0</v>
      </c>
      <c r="S212" s="111"/>
      <c r="T212" s="85"/>
    </row>
    <row r="213" spans="1:20" s="58" customFormat="1" ht="30">
      <c r="A213" s="61"/>
      <c r="B213" s="60" t="s">
        <v>409</v>
      </c>
      <c r="C213" s="56">
        <v>550000</v>
      </c>
      <c r="D213" s="55">
        <v>4</v>
      </c>
      <c r="E213" s="56">
        <f>C213*D213</f>
        <v>2200000</v>
      </c>
      <c r="F213" s="188" t="s">
        <v>674</v>
      </c>
      <c r="G213" s="137" t="s">
        <v>409</v>
      </c>
      <c r="H213" s="71" t="s">
        <v>551</v>
      </c>
      <c r="I213" s="130">
        <v>2</v>
      </c>
      <c r="J213" s="117">
        <v>550000</v>
      </c>
      <c r="K213" s="118">
        <v>4</v>
      </c>
      <c r="L213" s="42">
        <v>8000000</v>
      </c>
      <c r="M213" s="118">
        <f>L213/E213</f>
        <v>3.6363636363636362</v>
      </c>
      <c r="N213" s="124">
        <f>L213*$B$2</f>
        <v>6800000</v>
      </c>
      <c r="O213" s="125">
        <v>1.18</v>
      </c>
      <c r="P213" s="57"/>
      <c r="Q213" s="194">
        <v>6800000</v>
      </c>
      <c r="R213" s="85">
        <f t="shared" si="39"/>
        <v>0</v>
      </c>
      <c r="S213" s="111"/>
      <c r="T213" s="85"/>
    </row>
    <row r="214" spans="1:20" s="58" customFormat="1" ht="30">
      <c r="A214" s="61"/>
      <c r="B214" s="60" t="s">
        <v>408</v>
      </c>
      <c r="C214" s="56">
        <v>3500000</v>
      </c>
      <c r="D214" s="55">
        <v>1.4</v>
      </c>
      <c r="E214" s="56">
        <f>C214*D214</f>
        <v>4900000</v>
      </c>
      <c r="F214" s="188" t="s">
        <v>675</v>
      </c>
      <c r="G214" s="137" t="s">
        <v>408</v>
      </c>
      <c r="H214" s="71" t="s">
        <v>551</v>
      </c>
      <c r="I214" s="130">
        <v>1</v>
      </c>
      <c r="J214" s="117">
        <v>3500000</v>
      </c>
      <c r="K214" s="118">
        <v>1.4</v>
      </c>
      <c r="L214" s="42">
        <v>15000000</v>
      </c>
      <c r="M214" s="118">
        <f>L214/E214</f>
        <v>3.061224489795918</v>
      </c>
      <c r="N214" s="124">
        <f>L214*$B$2</f>
        <v>12750000</v>
      </c>
      <c r="O214" s="125">
        <v>1.18</v>
      </c>
      <c r="P214" s="57"/>
      <c r="Q214" s="194">
        <v>12750000</v>
      </c>
      <c r="R214" s="85">
        <f t="shared" si="39"/>
        <v>0</v>
      </c>
      <c r="S214" s="111"/>
      <c r="T214" s="85"/>
    </row>
    <row r="215" spans="1:20" s="58" customFormat="1" ht="20.25" customHeight="1">
      <c r="A215" s="59">
        <f>A212+1</f>
        <v>130</v>
      </c>
      <c r="B215" s="53" t="s">
        <v>316</v>
      </c>
      <c r="C215" s="56">
        <v>550000</v>
      </c>
      <c r="D215" s="55">
        <v>3</v>
      </c>
      <c r="E215" s="56">
        <f>C215*D215</f>
        <v>1650000</v>
      </c>
      <c r="F215" s="117">
        <f>F212+1</f>
        <v>130</v>
      </c>
      <c r="G215" s="133" t="s">
        <v>316</v>
      </c>
      <c r="H215" s="71" t="s">
        <v>551</v>
      </c>
      <c r="I215" s="130">
        <v>1</v>
      </c>
      <c r="J215" s="117">
        <v>550000</v>
      </c>
      <c r="K215" s="118">
        <v>3</v>
      </c>
      <c r="L215" s="42">
        <v>7000000</v>
      </c>
      <c r="M215" s="118">
        <f>L215/E215</f>
        <v>4.242424242424242</v>
      </c>
      <c r="N215" s="124">
        <f>L215*$B$2</f>
        <v>5950000</v>
      </c>
      <c r="O215" s="125">
        <v>1.18</v>
      </c>
      <c r="P215" s="57"/>
      <c r="Q215" s="194">
        <v>5950000</v>
      </c>
      <c r="R215" s="85">
        <f t="shared" si="39"/>
        <v>0</v>
      </c>
      <c r="S215" s="111"/>
      <c r="T215" s="85"/>
    </row>
    <row r="216" spans="1:20" s="58" customFormat="1" ht="18.75">
      <c r="A216" s="59">
        <f>A215+1</f>
        <v>131</v>
      </c>
      <c r="B216" s="53" t="s">
        <v>330</v>
      </c>
      <c r="C216" s="56"/>
      <c r="D216" s="55"/>
      <c r="E216" s="56"/>
      <c r="F216" s="117">
        <f>F215+1</f>
        <v>131</v>
      </c>
      <c r="G216" s="133" t="s">
        <v>330</v>
      </c>
      <c r="H216" s="71" t="s">
        <v>557</v>
      </c>
      <c r="I216" s="130"/>
      <c r="J216" s="117"/>
      <c r="K216" s="118"/>
      <c r="L216" s="42"/>
      <c r="M216" s="118"/>
      <c r="N216" s="124"/>
      <c r="O216" s="125"/>
      <c r="P216" s="57"/>
      <c r="Q216" s="194"/>
      <c r="R216" s="85">
        <f t="shared" si="39"/>
        <v>0</v>
      </c>
      <c r="S216" s="111"/>
      <c r="T216" s="85"/>
    </row>
    <row r="217" spans="1:20" s="58" customFormat="1" ht="45">
      <c r="A217" s="59"/>
      <c r="B217" s="60" t="s">
        <v>410</v>
      </c>
      <c r="C217" s="56">
        <v>1000000</v>
      </c>
      <c r="D217" s="55">
        <v>5</v>
      </c>
      <c r="E217" s="56">
        <f>C217*D217</f>
        <v>5000000</v>
      </c>
      <c r="F217" s="188" t="s">
        <v>676</v>
      </c>
      <c r="G217" s="137" t="s">
        <v>410</v>
      </c>
      <c r="H217" s="71" t="s">
        <v>557</v>
      </c>
      <c r="I217" s="130">
        <v>2</v>
      </c>
      <c r="J217" s="117">
        <v>1000000</v>
      </c>
      <c r="K217" s="118">
        <v>5</v>
      </c>
      <c r="L217" s="42">
        <v>19000000</v>
      </c>
      <c r="M217" s="118">
        <f>L217/E217</f>
        <v>3.8</v>
      </c>
      <c r="N217" s="124">
        <f>L217*$B$2</f>
        <v>16150000</v>
      </c>
      <c r="O217" s="125">
        <v>1.18</v>
      </c>
      <c r="P217" s="57"/>
      <c r="Q217" s="194">
        <v>16150000</v>
      </c>
      <c r="R217" s="85">
        <f t="shared" si="39"/>
        <v>0</v>
      </c>
      <c r="S217" s="111"/>
      <c r="T217" s="85"/>
    </row>
    <row r="218" spans="1:20" s="58" customFormat="1" ht="30">
      <c r="A218" s="59"/>
      <c r="B218" s="60" t="s">
        <v>331</v>
      </c>
      <c r="C218" s="56">
        <v>1300000</v>
      </c>
      <c r="D218" s="55">
        <v>3</v>
      </c>
      <c r="E218" s="56">
        <f>C218*D218</f>
        <v>3900000</v>
      </c>
      <c r="F218" s="188" t="s">
        <v>677</v>
      </c>
      <c r="G218" s="137" t="s">
        <v>331</v>
      </c>
      <c r="H218" s="71" t="s">
        <v>557</v>
      </c>
      <c r="I218" s="130">
        <v>1</v>
      </c>
      <c r="J218" s="117">
        <v>1300000</v>
      </c>
      <c r="K218" s="118">
        <v>3</v>
      </c>
      <c r="L218" s="42">
        <v>29000000</v>
      </c>
      <c r="M218" s="118">
        <f>L218/E218</f>
        <v>7.435897435897436</v>
      </c>
      <c r="N218" s="124">
        <f>L218*$B$2</f>
        <v>24650000</v>
      </c>
      <c r="O218" s="125">
        <v>1.18</v>
      </c>
      <c r="P218" s="57"/>
      <c r="Q218" s="194">
        <v>24650000</v>
      </c>
      <c r="R218" s="85">
        <f t="shared" si="39"/>
        <v>0</v>
      </c>
      <c r="S218" s="111"/>
      <c r="T218" s="85"/>
    </row>
    <row r="219" spans="1:20" s="58" customFormat="1" ht="42.75">
      <c r="A219" s="52" t="s">
        <v>110</v>
      </c>
      <c r="B219" s="53" t="s">
        <v>228</v>
      </c>
      <c r="C219" s="54"/>
      <c r="D219" s="55"/>
      <c r="E219" s="56"/>
      <c r="F219" s="42" t="s">
        <v>110</v>
      </c>
      <c r="G219" s="133" t="s">
        <v>228</v>
      </c>
      <c r="H219" s="71"/>
      <c r="I219" s="130"/>
      <c r="J219" s="71"/>
      <c r="K219" s="118"/>
      <c r="L219" s="42"/>
      <c r="M219" s="118"/>
      <c r="N219" s="124"/>
      <c r="O219" s="125"/>
      <c r="P219" s="57"/>
      <c r="Q219" s="194"/>
      <c r="R219" s="85">
        <f t="shared" si="39"/>
        <v>0</v>
      </c>
      <c r="S219" s="111"/>
      <c r="T219" s="85"/>
    </row>
    <row r="220" spans="1:20" s="58" customFormat="1" ht="30">
      <c r="A220" s="52" t="s">
        <v>889</v>
      </c>
      <c r="B220" s="53" t="s">
        <v>308</v>
      </c>
      <c r="C220" s="54"/>
      <c r="D220" s="55"/>
      <c r="E220" s="56"/>
      <c r="F220" s="42" t="s">
        <v>889</v>
      </c>
      <c r="G220" s="133" t="s">
        <v>308</v>
      </c>
      <c r="H220" s="71" t="s">
        <v>558</v>
      </c>
      <c r="I220" s="130"/>
      <c r="J220" s="71"/>
      <c r="K220" s="118"/>
      <c r="L220" s="42"/>
      <c r="M220" s="118"/>
      <c r="N220" s="124"/>
      <c r="O220" s="125"/>
      <c r="P220" s="57"/>
      <c r="Q220" s="194"/>
      <c r="R220" s="85">
        <f t="shared" si="39"/>
        <v>0</v>
      </c>
      <c r="S220" s="111"/>
      <c r="T220" s="85"/>
    </row>
    <row r="221" spans="1:20" s="58" customFormat="1" ht="30">
      <c r="A221" s="59">
        <v>1</v>
      </c>
      <c r="B221" s="60" t="s">
        <v>394</v>
      </c>
      <c r="C221" s="56"/>
      <c r="D221" s="55"/>
      <c r="E221" s="56"/>
      <c r="F221" s="117">
        <v>1</v>
      </c>
      <c r="G221" s="178" t="s">
        <v>394</v>
      </c>
      <c r="H221" s="71" t="s">
        <v>558</v>
      </c>
      <c r="I221" s="130">
        <v>1</v>
      </c>
      <c r="J221" s="117"/>
      <c r="K221" s="118"/>
      <c r="L221" s="42"/>
      <c r="M221" s="118"/>
      <c r="N221" s="124"/>
      <c r="O221" s="125"/>
      <c r="P221" s="57"/>
      <c r="Q221" s="194"/>
      <c r="R221" s="85">
        <f t="shared" si="39"/>
        <v>0</v>
      </c>
      <c r="S221" s="111"/>
      <c r="T221" s="85"/>
    </row>
    <row r="222" spans="1:20" s="58" customFormat="1" ht="30">
      <c r="A222" s="59"/>
      <c r="B222" s="60" t="s">
        <v>395</v>
      </c>
      <c r="C222" s="56">
        <v>1200000</v>
      </c>
      <c r="D222" s="55">
        <v>5</v>
      </c>
      <c r="E222" s="56">
        <f aca="true" t="shared" si="42" ref="E222:E227">C222*D222</f>
        <v>6000000</v>
      </c>
      <c r="F222" s="188" t="s">
        <v>586</v>
      </c>
      <c r="G222" s="137" t="s">
        <v>395</v>
      </c>
      <c r="H222" s="71" t="s">
        <v>558</v>
      </c>
      <c r="I222" s="130">
        <v>1</v>
      </c>
      <c r="J222" s="117">
        <v>1200000</v>
      </c>
      <c r="K222" s="118">
        <v>5</v>
      </c>
      <c r="L222" s="42">
        <v>24000000</v>
      </c>
      <c r="M222" s="118">
        <f aca="true" t="shared" si="43" ref="M222:M227">L222/E222</f>
        <v>4</v>
      </c>
      <c r="N222" s="124">
        <f aca="true" t="shared" si="44" ref="N222:N227">L222*$B$2</f>
        <v>20400000</v>
      </c>
      <c r="O222" s="125">
        <v>1.18</v>
      </c>
      <c r="P222" s="57"/>
      <c r="Q222" s="194">
        <v>20400000</v>
      </c>
      <c r="R222" s="85">
        <f t="shared" si="39"/>
        <v>0</v>
      </c>
      <c r="S222" s="111"/>
      <c r="T222" s="85"/>
    </row>
    <row r="223" spans="1:20" s="58" customFormat="1" ht="30">
      <c r="A223" s="59"/>
      <c r="B223" s="60" t="s">
        <v>285</v>
      </c>
      <c r="C223" s="56">
        <v>3000000</v>
      </c>
      <c r="D223" s="55">
        <v>5</v>
      </c>
      <c r="E223" s="56">
        <f t="shared" si="42"/>
        <v>15000000</v>
      </c>
      <c r="F223" s="188" t="s">
        <v>591</v>
      </c>
      <c r="G223" s="137" t="s">
        <v>285</v>
      </c>
      <c r="H223" s="71" t="s">
        <v>558</v>
      </c>
      <c r="I223" s="130">
        <v>1</v>
      </c>
      <c r="J223" s="117">
        <v>3000000</v>
      </c>
      <c r="K223" s="118">
        <v>5</v>
      </c>
      <c r="L223" s="42">
        <v>28000000</v>
      </c>
      <c r="M223" s="118">
        <f t="shared" si="43"/>
        <v>1.8666666666666667</v>
      </c>
      <c r="N223" s="124">
        <f t="shared" si="44"/>
        <v>23800000</v>
      </c>
      <c r="O223" s="125">
        <v>1.18</v>
      </c>
      <c r="P223" s="57"/>
      <c r="Q223" s="194">
        <v>23800000</v>
      </c>
      <c r="R223" s="85">
        <f t="shared" si="39"/>
        <v>0</v>
      </c>
      <c r="S223" s="111"/>
      <c r="T223" s="85"/>
    </row>
    <row r="224" spans="1:20" s="58" customFormat="1" ht="30" customHeight="1">
      <c r="A224" s="59">
        <v>2</v>
      </c>
      <c r="B224" s="60" t="s">
        <v>309</v>
      </c>
      <c r="C224" s="56">
        <v>550000</v>
      </c>
      <c r="D224" s="55">
        <v>4</v>
      </c>
      <c r="E224" s="56">
        <f t="shared" si="42"/>
        <v>2200000</v>
      </c>
      <c r="F224" s="117">
        <v>4</v>
      </c>
      <c r="G224" s="178" t="s">
        <v>309</v>
      </c>
      <c r="H224" s="71" t="s">
        <v>558</v>
      </c>
      <c r="I224" s="130">
        <v>1</v>
      </c>
      <c r="J224" s="117">
        <v>550000</v>
      </c>
      <c r="K224" s="118">
        <v>4</v>
      </c>
      <c r="L224" s="42">
        <v>16000000</v>
      </c>
      <c r="M224" s="118">
        <f t="shared" si="43"/>
        <v>7.2727272727272725</v>
      </c>
      <c r="N224" s="124">
        <f t="shared" si="44"/>
        <v>13600000</v>
      </c>
      <c r="O224" s="125">
        <v>1.18</v>
      </c>
      <c r="P224" s="57"/>
      <c r="Q224" s="194">
        <v>13600000</v>
      </c>
      <c r="R224" s="85">
        <f t="shared" si="39"/>
        <v>0</v>
      </c>
      <c r="S224" s="111"/>
      <c r="T224" s="85"/>
    </row>
    <row r="225" spans="1:20" s="58" customFormat="1" ht="30">
      <c r="A225" s="59">
        <v>3</v>
      </c>
      <c r="B225" s="60" t="s">
        <v>310</v>
      </c>
      <c r="C225" s="56">
        <v>550000</v>
      </c>
      <c r="D225" s="55">
        <v>5</v>
      </c>
      <c r="E225" s="56">
        <f t="shared" si="42"/>
        <v>2750000</v>
      </c>
      <c r="F225" s="117">
        <v>5</v>
      </c>
      <c r="G225" s="178" t="s">
        <v>310</v>
      </c>
      <c r="H225" s="71" t="s">
        <v>558</v>
      </c>
      <c r="I225" s="130">
        <v>1</v>
      </c>
      <c r="J225" s="117">
        <v>550000</v>
      </c>
      <c r="K225" s="118">
        <v>5</v>
      </c>
      <c r="L225" s="42">
        <v>16000000</v>
      </c>
      <c r="M225" s="118">
        <f t="shared" si="43"/>
        <v>5.818181818181818</v>
      </c>
      <c r="N225" s="124">
        <f t="shared" si="44"/>
        <v>13600000</v>
      </c>
      <c r="O225" s="125">
        <v>1.18</v>
      </c>
      <c r="P225" s="57"/>
      <c r="Q225" s="194">
        <v>13600000</v>
      </c>
      <c r="R225" s="85">
        <f t="shared" si="39"/>
        <v>0</v>
      </c>
      <c r="S225" s="111"/>
      <c r="T225" s="85"/>
    </row>
    <row r="226" spans="1:20" s="58" customFormat="1" ht="30">
      <c r="A226" s="59">
        <v>4</v>
      </c>
      <c r="B226" s="60" t="s">
        <v>311</v>
      </c>
      <c r="C226" s="56">
        <v>550000</v>
      </c>
      <c r="D226" s="55">
        <v>5</v>
      </c>
      <c r="E226" s="56">
        <f t="shared" si="42"/>
        <v>2750000</v>
      </c>
      <c r="F226" s="117">
        <v>6</v>
      </c>
      <c r="G226" s="178" t="s">
        <v>311</v>
      </c>
      <c r="H226" s="71" t="s">
        <v>558</v>
      </c>
      <c r="I226" s="130">
        <v>1</v>
      </c>
      <c r="J226" s="117">
        <v>550000</v>
      </c>
      <c r="K226" s="118">
        <v>5</v>
      </c>
      <c r="L226" s="42">
        <v>16000000</v>
      </c>
      <c r="M226" s="118">
        <f t="shared" si="43"/>
        <v>5.818181818181818</v>
      </c>
      <c r="N226" s="124">
        <f t="shared" si="44"/>
        <v>13600000</v>
      </c>
      <c r="O226" s="125">
        <v>1.18</v>
      </c>
      <c r="P226" s="57"/>
      <c r="Q226" s="194">
        <v>13600000</v>
      </c>
      <c r="R226" s="85">
        <f t="shared" si="39"/>
        <v>0</v>
      </c>
      <c r="S226" s="111"/>
      <c r="T226" s="85"/>
    </row>
    <row r="227" spans="1:20" s="58" customFormat="1" ht="30">
      <c r="A227" s="59">
        <v>5</v>
      </c>
      <c r="B227" s="60" t="s">
        <v>312</v>
      </c>
      <c r="C227" s="56">
        <v>550000</v>
      </c>
      <c r="D227" s="55">
        <v>5</v>
      </c>
      <c r="E227" s="56">
        <f t="shared" si="42"/>
        <v>2750000</v>
      </c>
      <c r="F227" s="117">
        <v>7</v>
      </c>
      <c r="G227" s="178" t="s">
        <v>312</v>
      </c>
      <c r="H227" s="71" t="s">
        <v>558</v>
      </c>
      <c r="I227" s="130">
        <v>1</v>
      </c>
      <c r="J227" s="117">
        <v>550000</v>
      </c>
      <c r="K227" s="118">
        <v>5</v>
      </c>
      <c r="L227" s="42">
        <v>16000000</v>
      </c>
      <c r="M227" s="118">
        <f t="shared" si="43"/>
        <v>5.818181818181818</v>
      </c>
      <c r="N227" s="124">
        <f t="shared" si="44"/>
        <v>13600000</v>
      </c>
      <c r="O227" s="125">
        <v>1.18</v>
      </c>
      <c r="P227" s="57"/>
      <c r="Q227" s="194">
        <v>13600000</v>
      </c>
      <c r="R227" s="85">
        <f t="shared" si="39"/>
        <v>0</v>
      </c>
      <c r="S227" s="111"/>
      <c r="T227" s="85"/>
    </row>
    <row r="228" spans="1:20" s="58" customFormat="1" ht="22.5" customHeight="1">
      <c r="A228" s="52" t="s">
        <v>112</v>
      </c>
      <c r="B228" s="53" t="s">
        <v>210</v>
      </c>
      <c r="C228" s="54"/>
      <c r="D228" s="55"/>
      <c r="E228" s="56"/>
      <c r="F228" s="42" t="s">
        <v>112</v>
      </c>
      <c r="G228" s="133" t="s">
        <v>210</v>
      </c>
      <c r="H228" s="71" t="s">
        <v>553</v>
      </c>
      <c r="I228" s="130"/>
      <c r="J228" s="71"/>
      <c r="K228" s="118"/>
      <c r="L228" s="42"/>
      <c r="M228" s="118"/>
      <c r="N228" s="124"/>
      <c r="O228" s="125"/>
      <c r="P228" s="57"/>
      <c r="Q228" s="194"/>
      <c r="R228" s="85">
        <f t="shared" si="39"/>
        <v>0</v>
      </c>
      <c r="S228" s="111"/>
      <c r="T228" s="85"/>
    </row>
    <row r="229" spans="1:20" s="58" customFormat="1" ht="30">
      <c r="A229" s="57">
        <v>1</v>
      </c>
      <c r="B229" s="60" t="s">
        <v>215</v>
      </c>
      <c r="C229" s="56">
        <v>750000</v>
      </c>
      <c r="D229" s="55">
        <v>2</v>
      </c>
      <c r="E229" s="56">
        <f>C229*D229</f>
        <v>1500000</v>
      </c>
      <c r="F229" s="71">
        <v>1</v>
      </c>
      <c r="G229" s="178" t="s">
        <v>215</v>
      </c>
      <c r="H229" s="71" t="s">
        <v>553</v>
      </c>
      <c r="I229" s="130">
        <v>1</v>
      </c>
      <c r="J229" s="117">
        <v>750000</v>
      </c>
      <c r="K229" s="118">
        <v>2</v>
      </c>
      <c r="L229" s="42">
        <v>8000000</v>
      </c>
      <c r="M229" s="118">
        <f>L229/E229</f>
        <v>5.333333333333333</v>
      </c>
      <c r="N229" s="124">
        <f>L229*$B$2</f>
        <v>6800000</v>
      </c>
      <c r="O229" s="125">
        <v>1.18</v>
      </c>
      <c r="P229" s="57"/>
      <c r="Q229" s="194">
        <v>6800000</v>
      </c>
      <c r="R229" s="85">
        <f t="shared" si="39"/>
        <v>0</v>
      </c>
      <c r="S229" s="111"/>
      <c r="T229" s="85"/>
    </row>
    <row r="230" spans="1:20" s="58" customFormat="1" ht="20.25" customHeight="1">
      <c r="A230" s="52" t="s">
        <v>113</v>
      </c>
      <c r="B230" s="53" t="s">
        <v>211</v>
      </c>
      <c r="C230" s="56"/>
      <c r="D230" s="55"/>
      <c r="E230" s="56"/>
      <c r="F230" s="42" t="s">
        <v>113</v>
      </c>
      <c r="G230" s="133" t="s">
        <v>211</v>
      </c>
      <c r="H230" s="71" t="s">
        <v>552</v>
      </c>
      <c r="I230" s="130"/>
      <c r="J230" s="117"/>
      <c r="K230" s="118"/>
      <c r="L230" s="42"/>
      <c r="M230" s="118"/>
      <c r="N230" s="124"/>
      <c r="O230" s="125"/>
      <c r="P230" s="57"/>
      <c r="Q230" s="194"/>
      <c r="R230" s="85">
        <f t="shared" si="39"/>
        <v>0</v>
      </c>
      <c r="S230" s="111"/>
      <c r="T230" s="85"/>
    </row>
    <row r="231" spans="1:20" s="58" customFormat="1" ht="30">
      <c r="A231" s="59">
        <v>1</v>
      </c>
      <c r="B231" s="60" t="s">
        <v>216</v>
      </c>
      <c r="C231" s="56">
        <v>750000</v>
      </c>
      <c r="D231" s="55">
        <v>1.8</v>
      </c>
      <c r="E231" s="56">
        <f>C231*D231</f>
        <v>1350000</v>
      </c>
      <c r="F231" s="117">
        <v>1</v>
      </c>
      <c r="G231" s="178" t="s">
        <v>216</v>
      </c>
      <c r="H231" s="71" t="s">
        <v>552</v>
      </c>
      <c r="I231" s="71">
        <v>1</v>
      </c>
      <c r="J231" s="117">
        <v>750000</v>
      </c>
      <c r="K231" s="118">
        <v>1.8</v>
      </c>
      <c r="L231" s="42">
        <v>8000000</v>
      </c>
      <c r="M231" s="118">
        <f>L231/E231</f>
        <v>5.925925925925926</v>
      </c>
      <c r="N231" s="124">
        <f>L231*$B$2</f>
        <v>6800000</v>
      </c>
      <c r="O231" s="125">
        <v>1.18</v>
      </c>
      <c r="P231" s="57"/>
      <c r="Q231" s="194">
        <v>6800000</v>
      </c>
      <c r="R231" s="85">
        <f t="shared" si="39"/>
        <v>0</v>
      </c>
      <c r="S231" s="111"/>
      <c r="T231" s="85"/>
    </row>
    <row r="232" spans="1:20" s="58" customFormat="1" ht="30.75" customHeight="1">
      <c r="A232" s="52" t="s">
        <v>148</v>
      </c>
      <c r="B232" s="53" t="s">
        <v>199</v>
      </c>
      <c r="C232" s="54"/>
      <c r="D232" s="55"/>
      <c r="E232" s="56"/>
      <c r="F232" s="42" t="s">
        <v>148</v>
      </c>
      <c r="G232" s="133" t="s">
        <v>199</v>
      </c>
      <c r="H232" s="71" t="s">
        <v>561</v>
      </c>
      <c r="I232" s="71"/>
      <c r="J232" s="71"/>
      <c r="K232" s="118"/>
      <c r="L232" s="42"/>
      <c r="M232" s="118"/>
      <c r="N232" s="124"/>
      <c r="O232" s="125"/>
      <c r="P232" s="57"/>
      <c r="Q232" s="194"/>
      <c r="R232" s="85">
        <f t="shared" si="39"/>
        <v>0</v>
      </c>
      <c r="S232" s="111"/>
      <c r="T232" s="85"/>
    </row>
    <row r="233" spans="1:20" s="58" customFormat="1" ht="30">
      <c r="A233" s="59">
        <v>1</v>
      </c>
      <c r="B233" s="60" t="s">
        <v>226</v>
      </c>
      <c r="C233" s="56"/>
      <c r="D233" s="55"/>
      <c r="E233" s="56"/>
      <c r="F233" s="117">
        <v>1</v>
      </c>
      <c r="G233" s="178" t="s">
        <v>226</v>
      </c>
      <c r="H233" s="71" t="s">
        <v>561</v>
      </c>
      <c r="I233" s="71"/>
      <c r="J233" s="117"/>
      <c r="K233" s="118"/>
      <c r="L233" s="42"/>
      <c r="M233" s="118"/>
      <c r="N233" s="124"/>
      <c r="O233" s="125"/>
      <c r="P233" s="57"/>
      <c r="Q233" s="196"/>
      <c r="R233" s="85">
        <f t="shared" si="39"/>
        <v>0</v>
      </c>
      <c r="S233" s="111"/>
      <c r="T233" s="85"/>
    </row>
    <row r="234" spans="1:20" s="58" customFormat="1" ht="30">
      <c r="A234" s="59">
        <v>2</v>
      </c>
      <c r="B234" s="60" t="s">
        <v>258</v>
      </c>
      <c r="C234" s="56">
        <v>2500000</v>
      </c>
      <c r="D234" s="55">
        <v>2.4</v>
      </c>
      <c r="E234" s="56">
        <f>C234*D234</f>
        <v>6000000</v>
      </c>
      <c r="F234" s="188" t="s">
        <v>586</v>
      </c>
      <c r="G234" s="137" t="s">
        <v>258</v>
      </c>
      <c r="H234" s="71" t="s">
        <v>561</v>
      </c>
      <c r="I234" s="71">
        <v>1</v>
      </c>
      <c r="J234" s="117">
        <v>2500000</v>
      </c>
      <c r="K234" s="118">
        <v>2.4</v>
      </c>
      <c r="L234" s="42">
        <v>20000000</v>
      </c>
      <c r="M234" s="118">
        <f>L234/E234</f>
        <v>3.3333333333333335</v>
      </c>
      <c r="N234" s="124">
        <f>L234*$B$2</f>
        <v>17000000</v>
      </c>
      <c r="O234" s="125">
        <v>1.18</v>
      </c>
      <c r="P234" s="57"/>
      <c r="Q234" s="196">
        <v>17000000</v>
      </c>
      <c r="R234" s="85">
        <f t="shared" si="39"/>
        <v>0</v>
      </c>
      <c r="S234" s="111"/>
      <c r="T234" s="85"/>
    </row>
    <row r="235" spans="1:20" s="58" customFormat="1" ht="30">
      <c r="A235" s="59">
        <v>4</v>
      </c>
      <c r="B235" s="60" t="s">
        <v>200</v>
      </c>
      <c r="C235" s="56">
        <v>800000</v>
      </c>
      <c r="D235" s="55">
        <v>4</v>
      </c>
      <c r="E235" s="56">
        <f>C235*D235</f>
        <v>3200000</v>
      </c>
      <c r="F235" s="117">
        <v>2</v>
      </c>
      <c r="G235" s="178" t="s">
        <v>200</v>
      </c>
      <c r="H235" s="71" t="s">
        <v>561</v>
      </c>
      <c r="I235" s="71">
        <v>1</v>
      </c>
      <c r="J235" s="117">
        <v>800000</v>
      </c>
      <c r="K235" s="118">
        <v>4</v>
      </c>
      <c r="L235" s="42">
        <v>14000000</v>
      </c>
      <c r="M235" s="118">
        <f>L235/E235</f>
        <v>4.375</v>
      </c>
      <c r="N235" s="124">
        <f>L235*$B$2</f>
        <v>11900000</v>
      </c>
      <c r="O235" s="125">
        <v>1.18</v>
      </c>
      <c r="P235" s="57"/>
      <c r="Q235" s="194">
        <v>11900000</v>
      </c>
      <c r="R235" s="85">
        <f t="shared" si="39"/>
        <v>0</v>
      </c>
      <c r="S235" s="111"/>
      <c r="T235" s="85"/>
    </row>
    <row r="236" spans="1:20" s="58" customFormat="1" ht="45">
      <c r="A236" s="59">
        <v>5</v>
      </c>
      <c r="B236" s="60" t="s">
        <v>396</v>
      </c>
      <c r="C236" s="56">
        <v>2500000</v>
      </c>
      <c r="D236" s="55">
        <v>2.4</v>
      </c>
      <c r="E236" s="56">
        <f>C236*D236</f>
        <v>6000000</v>
      </c>
      <c r="F236" s="117">
        <v>3</v>
      </c>
      <c r="G236" s="178" t="s">
        <v>396</v>
      </c>
      <c r="H236" s="71" t="s">
        <v>561</v>
      </c>
      <c r="I236" s="71">
        <v>1</v>
      </c>
      <c r="J236" s="117">
        <v>2500000</v>
      </c>
      <c r="K236" s="118">
        <v>2.4</v>
      </c>
      <c r="L236" s="42">
        <v>18000000</v>
      </c>
      <c r="M236" s="118">
        <f>L236/E236</f>
        <v>3</v>
      </c>
      <c r="N236" s="124">
        <f>L236*$B$2</f>
        <v>15300000</v>
      </c>
      <c r="O236" s="125">
        <v>1.18</v>
      </c>
      <c r="P236" s="57"/>
      <c r="Q236" s="194">
        <v>15300000</v>
      </c>
      <c r="R236" s="85">
        <f t="shared" si="39"/>
        <v>0</v>
      </c>
      <c r="S236" s="111"/>
      <c r="T236" s="85"/>
    </row>
    <row r="237" spans="1:20" s="58" customFormat="1" ht="30">
      <c r="A237" s="59">
        <v>6</v>
      </c>
      <c r="B237" s="60" t="s">
        <v>335</v>
      </c>
      <c r="C237" s="56">
        <v>800000</v>
      </c>
      <c r="D237" s="55">
        <v>2.5</v>
      </c>
      <c r="E237" s="56">
        <f>C237*D237</f>
        <v>2000000</v>
      </c>
      <c r="F237" s="117">
        <v>4</v>
      </c>
      <c r="G237" s="178" t="s">
        <v>335</v>
      </c>
      <c r="H237" s="71" t="s">
        <v>561</v>
      </c>
      <c r="I237" s="71">
        <v>1</v>
      </c>
      <c r="J237" s="117">
        <v>800000</v>
      </c>
      <c r="K237" s="118">
        <v>2.5</v>
      </c>
      <c r="L237" s="42">
        <v>16000000</v>
      </c>
      <c r="M237" s="118">
        <f>L237/E237</f>
        <v>8</v>
      </c>
      <c r="N237" s="124">
        <f>L237*$B$2</f>
        <v>13600000</v>
      </c>
      <c r="O237" s="125">
        <v>1.18</v>
      </c>
      <c r="P237" s="57"/>
      <c r="Q237" s="194">
        <v>13600000</v>
      </c>
      <c r="R237" s="85">
        <f t="shared" si="39"/>
        <v>0</v>
      </c>
      <c r="S237" s="111"/>
      <c r="T237" s="85"/>
    </row>
    <row r="238" spans="1:20" s="58" customFormat="1" ht="18.75">
      <c r="A238" s="59"/>
      <c r="B238" s="60"/>
      <c r="C238" s="56"/>
      <c r="D238" s="55"/>
      <c r="E238" s="56"/>
      <c r="F238" s="117"/>
      <c r="G238" s="178" t="s">
        <v>590</v>
      </c>
      <c r="H238" s="71"/>
      <c r="I238" s="71">
        <v>1</v>
      </c>
      <c r="J238" s="117"/>
      <c r="K238" s="118"/>
      <c r="L238" s="42">
        <v>18000000</v>
      </c>
      <c r="M238" s="118"/>
      <c r="N238" s="124">
        <f>L238*$B$2</f>
        <v>15300000</v>
      </c>
      <c r="O238" s="125">
        <v>1.18</v>
      </c>
      <c r="P238" s="57"/>
      <c r="Q238" s="194">
        <v>15300000</v>
      </c>
      <c r="R238" s="85">
        <f t="shared" si="39"/>
        <v>0</v>
      </c>
      <c r="S238" s="111"/>
      <c r="T238" s="85"/>
    </row>
    <row r="239" spans="1:20" s="58" customFormat="1" ht="18.75">
      <c r="A239" s="52" t="s">
        <v>209</v>
      </c>
      <c r="B239" s="53" t="s">
        <v>114</v>
      </c>
      <c r="C239" s="54"/>
      <c r="D239" s="55"/>
      <c r="E239" s="56"/>
      <c r="F239" s="42" t="s">
        <v>209</v>
      </c>
      <c r="G239" s="133" t="s">
        <v>114</v>
      </c>
      <c r="H239" s="71" t="s">
        <v>168</v>
      </c>
      <c r="I239" s="71"/>
      <c r="J239" s="71"/>
      <c r="K239" s="118"/>
      <c r="L239" s="42"/>
      <c r="M239" s="118"/>
      <c r="N239" s="124"/>
      <c r="O239" s="125"/>
      <c r="P239" s="57"/>
      <c r="Q239" s="194"/>
      <c r="R239" s="85">
        <f t="shared" si="39"/>
        <v>0</v>
      </c>
      <c r="S239" s="111"/>
      <c r="T239" s="85"/>
    </row>
    <row r="240" spans="1:20" s="58" customFormat="1" ht="30">
      <c r="A240" s="59" t="s">
        <v>111</v>
      </c>
      <c r="B240" s="60" t="s">
        <v>217</v>
      </c>
      <c r="C240" s="56">
        <v>900000</v>
      </c>
      <c r="D240" s="55">
        <v>1.5</v>
      </c>
      <c r="E240" s="56">
        <f>C240*D240</f>
        <v>1350000</v>
      </c>
      <c r="F240" s="117" t="s">
        <v>111</v>
      </c>
      <c r="G240" s="178" t="s">
        <v>217</v>
      </c>
      <c r="H240" s="71" t="s">
        <v>168</v>
      </c>
      <c r="I240" s="71">
        <v>1</v>
      </c>
      <c r="J240" s="117">
        <v>900000</v>
      </c>
      <c r="K240" s="118">
        <v>1.5</v>
      </c>
      <c r="L240" s="42">
        <v>10000000</v>
      </c>
      <c r="M240" s="118">
        <f>L240/E240</f>
        <v>7.407407407407407</v>
      </c>
      <c r="N240" s="124">
        <f>L240*$B$2</f>
        <v>8500000</v>
      </c>
      <c r="O240" s="125">
        <v>1.18</v>
      </c>
      <c r="P240" s="57"/>
      <c r="Q240" s="194">
        <v>8500000</v>
      </c>
      <c r="R240" s="85">
        <f t="shared" si="39"/>
        <v>0</v>
      </c>
      <c r="S240" s="111"/>
      <c r="T240" s="85"/>
    </row>
    <row r="241" spans="1:20" s="58" customFormat="1" ht="30">
      <c r="A241" s="59">
        <v>2</v>
      </c>
      <c r="B241" s="60" t="s">
        <v>201</v>
      </c>
      <c r="C241" s="56"/>
      <c r="D241" s="55"/>
      <c r="E241" s="56"/>
      <c r="F241" s="117">
        <v>2</v>
      </c>
      <c r="G241" s="178" t="s">
        <v>201</v>
      </c>
      <c r="H241" s="71" t="s">
        <v>168</v>
      </c>
      <c r="I241" s="71"/>
      <c r="J241" s="117"/>
      <c r="K241" s="118"/>
      <c r="L241" s="42"/>
      <c r="M241" s="118"/>
      <c r="N241" s="124"/>
      <c r="O241" s="125"/>
      <c r="P241" s="57"/>
      <c r="Q241" s="194"/>
      <c r="R241" s="85">
        <f t="shared" si="39"/>
        <v>0</v>
      </c>
      <c r="S241" s="111"/>
      <c r="T241" s="85"/>
    </row>
    <row r="242" spans="1:20" s="58" customFormat="1" ht="18.75">
      <c r="A242" s="66"/>
      <c r="B242" s="60" t="s">
        <v>203</v>
      </c>
      <c r="C242" s="56">
        <v>2500000</v>
      </c>
      <c r="D242" s="55">
        <v>1.4</v>
      </c>
      <c r="E242" s="56">
        <f>C242*D242</f>
        <v>3500000</v>
      </c>
      <c r="F242" s="190" t="s">
        <v>678</v>
      </c>
      <c r="G242" s="137" t="s">
        <v>203</v>
      </c>
      <c r="H242" s="71" t="s">
        <v>168</v>
      </c>
      <c r="I242" s="71">
        <v>1</v>
      </c>
      <c r="J242" s="117">
        <v>2500000</v>
      </c>
      <c r="K242" s="118">
        <v>1.4</v>
      </c>
      <c r="L242" s="42">
        <v>10200000</v>
      </c>
      <c r="M242" s="118">
        <f>L242/E242</f>
        <v>2.914285714285714</v>
      </c>
      <c r="N242" s="124">
        <f>L242*$B$2</f>
        <v>8670000</v>
      </c>
      <c r="O242" s="125">
        <v>1.18</v>
      </c>
      <c r="P242" s="57"/>
      <c r="Q242" s="194">
        <v>8670000</v>
      </c>
      <c r="R242" s="85">
        <f t="shared" si="39"/>
        <v>0</v>
      </c>
      <c r="S242" s="111"/>
      <c r="T242" s="85"/>
    </row>
    <row r="243" spans="1:20" s="58" customFormat="1" ht="18.75">
      <c r="A243" s="66"/>
      <c r="B243" s="60" t="s">
        <v>202</v>
      </c>
      <c r="C243" s="56">
        <v>3200000</v>
      </c>
      <c r="D243" s="55">
        <v>1.3</v>
      </c>
      <c r="E243" s="56">
        <f>C243*D243</f>
        <v>4160000</v>
      </c>
      <c r="F243" s="190" t="s">
        <v>679</v>
      </c>
      <c r="G243" s="137" t="s">
        <v>202</v>
      </c>
      <c r="H243" s="71" t="s">
        <v>168</v>
      </c>
      <c r="I243" s="71">
        <v>1</v>
      </c>
      <c r="J243" s="117">
        <v>3200000</v>
      </c>
      <c r="K243" s="118">
        <v>1.3</v>
      </c>
      <c r="L243" s="42">
        <v>13600000</v>
      </c>
      <c r="M243" s="118">
        <f>L243/E243</f>
        <v>3.269230769230769</v>
      </c>
      <c r="N243" s="124">
        <f>L243*$B$2</f>
        <v>11560000</v>
      </c>
      <c r="O243" s="125">
        <v>1.18</v>
      </c>
      <c r="P243" s="57"/>
      <c r="Q243" s="194">
        <v>11560000</v>
      </c>
      <c r="R243" s="85">
        <f t="shared" si="39"/>
        <v>0</v>
      </c>
      <c r="S243" s="111"/>
      <c r="T243" s="85"/>
    </row>
    <row r="244" spans="1:20" s="58" customFormat="1" ht="18.75">
      <c r="A244" s="66"/>
      <c r="B244" s="60" t="s">
        <v>259</v>
      </c>
      <c r="C244" s="56">
        <v>3000000</v>
      </c>
      <c r="D244" s="55">
        <v>1.3</v>
      </c>
      <c r="E244" s="56">
        <f>C244*D244</f>
        <v>3900000</v>
      </c>
      <c r="F244" s="190" t="s">
        <v>680</v>
      </c>
      <c r="G244" s="137" t="s">
        <v>259</v>
      </c>
      <c r="H244" s="71" t="s">
        <v>168</v>
      </c>
      <c r="I244" s="71">
        <v>1</v>
      </c>
      <c r="J244" s="117">
        <v>3000000</v>
      </c>
      <c r="K244" s="118">
        <v>1.3</v>
      </c>
      <c r="L244" s="42">
        <v>11000000</v>
      </c>
      <c r="M244" s="118">
        <f>L244/E244</f>
        <v>2.8205128205128207</v>
      </c>
      <c r="N244" s="124">
        <f>L244*$B$2</f>
        <v>9350000</v>
      </c>
      <c r="O244" s="125">
        <v>1.18</v>
      </c>
      <c r="P244" s="57"/>
      <c r="Q244" s="194">
        <v>9350000</v>
      </c>
      <c r="R244" s="85">
        <f t="shared" si="39"/>
        <v>0</v>
      </c>
      <c r="S244" s="111"/>
      <c r="T244" s="85"/>
    </row>
    <row r="245" spans="1:20" s="58" customFormat="1" ht="18.75">
      <c r="A245" s="66"/>
      <c r="B245" s="60" t="s">
        <v>260</v>
      </c>
      <c r="C245" s="56">
        <v>2000000</v>
      </c>
      <c r="D245" s="55">
        <v>1.5</v>
      </c>
      <c r="E245" s="56">
        <f>C245*D245</f>
        <v>3000000</v>
      </c>
      <c r="F245" s="190" t="s">
        <v>681</v>
      </c>
      <c r="G245" s="137" t="s">
        <v>260</v>
      </c>
      <c r="H245" s="71" t="s">
        <v>168</v>
      </c>
      <c r="I245" s="71">
        <v>1</v>
      </c>
      <c r="J245" s="117">
        <v>2000000</v>
      </c>
      <c r="K245" s="118">
        <v>1.5</v>
      </c>
      <c r="L245" s="42">
        <v>9500000</v>
      </c>
      <c r="M245" s="118">
        <f>L245/E245</f>
        <v>3.1666666666666665</v>
      </c>
      <c r="N245" s="192">
        <v>8080000</v>
      </c>
      <c r="O245" s="125">
        <v>1.18</v>
      </c>
      <c r="P245" s="57"/>
      <c r="Q245" s="194">
        <v>8080000</v>
      </c>
      <c r="R245" s="85">
        <f t="shared" si="39"/>
        <v>0</v>
      </c>
      <c r="S245" s="111"/>
      <c r="T245" s="85"/>
    </row>
    <row r="246" spans="1:20" s="58" customFormat="1" ht="18.75">
      <c r="A246" s="67">
        <v>3</v>
      </c>
      <c r="B246" s="60" t="s">
        <v>204</v>
      </c>
      <c r="C246" s="56"/>
      <c r="D246" s="55"/>
      <c r="E246" s="56"/>
      <c r="F246" s="70">
        <v>3</v>
      </c>
      <c r="G246" s="178" t="s">
        <v>204</v>
      </c>
      <c r="H246" s="71" t="s">
        <v>168</v>
      </c>
      <c r="I246" s="71"/>
      <c r="J246" s="117"/>
      <c r="K246" s="118"/>
      <c r="L246" s="42"/>
      <c r="M246" s="118"/>
      <c r="N246" s="124"/>
      <c r="O246" s="125"/>
      <c r="P246" s="57"/>
      <c r="Q246" s="194"/>
      <c r="R246" s="85">
        <f t="shared" si="39"/>
        <v>0</v>
      </c>
      <c r="S246" s="111"/>
      <c r="T246" s="85"/>
    </row>
    <row r="247" spans="1:20" s="58" customFormat="1" ht="21.75" customHeight="1">
      <c r="A247" s="68"/>
      <c r="B247" s="60" t="s">
        <v>261</v>
      </c>
      <c r="C247" s="56">
        <v>810000</v>
      </c>
      <c r="D247" s="55">
        <v>1</v>
      </c>
      <c r="E247" s="56">
        <f>C247*D247</f>
        <v>810000</v>
      </c>
      <c r="F247" s="72" t="s">
        <v>605</v>
      </c>
      <c r="G247" s="137" t="s">
        <v>261</v>
      </c>
      <c r="H247" s="71" t="s">
        <v>168</v>
      </c>
      <c r="I247" s="71">
        <v>1</v>
      </c>
      <c r="J247" s="117">
        <v>810000</v>
      </c>
      <c r="K247" s="118">
        <v>1</v>
      </c>
      <c r="L247" s="42">
        <v>1100000</v>
      </c>
      <c r="M247" s="118">
        <f>L247/E247</f>
        <v>1.3580246913580247</v>
      </c>
      <c r="N247" s="192">
        <v>1190000</v>
      </c>
      <c r="O247" s="125">
        <v>1.18</v>
      </c>
      <c r="P247" s="335" t="s">
        <v>857</v>
      </c>
      <c r="Q247" s="195">
        <v>930000</v>
      </c>
      <c r="R247" s="85">
        <f t="shared" si="39"/>
        <v>-260000</v>
      </c>
      <c r="S247" s="111" t="s">
        <v>282</v>
      </c>
      <c r="T247" s="85"/>
    </row>
    <row r="248" spans="1:20" s="58" customFormat="1" ht="20.25" customHeight="1">
      <c r="A248" s="66"/>
      <c r="B248" s="60" t="s">
        <v>205</v>
      </c>
      <c r="C248" s="56">
        <v>900000</v>
      </c>
      <c r="D248" s="55">
        <v>1</v>
      </c>
      <c r="E248" s="56">
        <f>C248*D248</f>
        <v>900000</v>
      </c>
      <c r="F248" s="190" t="s">
        <v>606</v>
      </c>
      <c r="G248" s="137" t="s">
        <v>205</v>
      </c>
      <c r="H248" s="71" t="s">
        <v>168</v>
      </c>
      <c r="I248" s="71">
        <v>1</v>
      </c>
      <c r="J248" s="117">
        <v>900000</v>
      </c>
      <c r="K248" s="118">
        <v>1</v>
      </c>
      <c r="L248" s="42">
        <v>1200000</v>
      </c>
      <c r="M248" s="118">
        <f>L248/E248</f>
        <v>1.3333333333333333</v>
      </c>
      <c r="N248" s="192">
        <v>1350000</v>
      </c>
      <c r="O248" s="125">
        <v>1.18</v>
      </c>
      <c r="P248" s="336"/>
      <c r="Q248" s="194">
        <v>1020000</v>
      </c>
      <c r="R248" s="85">
        <f t="shared" si="39"/>
        <v>-330000</v>
      </c>
      <c r="S248" s="111" t="s">
        <v>282</v>
      </c>
      <c r="T248" s="85"/>
    </row>
    <row r="249" spans="1:20" s="58" customFormat="1" ht="30">
      <c r="A249" s="67">
        <v>4</v>
      </c>
      <c r="B249" s="60" t="s">
        <v>262</v>
      </c>
      <c r="C249" s="56"/>
      <c r="D249" s="55"/>
      <c r="E249" s="56"/>
      <c r="F249" s="70">
        <v>4</v>
      </c>
      <c r="G249" s="178" t="s">
        <v>262</v>
      </c>
      <c r="H249" s="71" t="s">
        <v>168</v>
      </c>
      <c r="I249" s="71"/>
      <c r="J249" s="117"/>
      <c r="K249" s="118"/>
      <c r="L249" s="42"/>
      <c r="M249" s="118"/>
      <c r="N249" s="124"/>
      <c r="O249" s="125"/>
      <c r="P249" s="57"/>
      <c r="Q249" s="194"/>
      <c r="R249" s="85">
        <f t="shared" si="39"/>
        <v>0</v>
      </c>
      <c r="S249" s="111"/>
      <c r="T249" s="85"/>
    </row>
    <row r="250" spans="1:20" s="58" customFormat="1" ht="18.75">
      <c r="A250" s="66"/>
      <c r="B250" s="69" t="s">
        <v>264</v>
      </c>
      <c r="C250" s="56">
        <v>1700000</v>
      </c>
      <c r="D250" s="55">
        <v>1.4</v>
      </c>
      <c r="E250" s="56">
        <f aca="true" t="shared" si="45" ref="E250:E259">C250*D250</f>
        <v>2380000</v>
      </c>
      <c r="F250" s="190" t="s">
        <v>683</v>
      </c>
      <c r="G250" s="137" t="s">
        <v>264</v>
      </c>
      <c r="H250" s="71" t="s">
        <v>168</v>
      </c>
      <c r="I250" s="71">
        <v>1</v>
      </c>
      <c r="J250" s="117">
        <v>1700000</v>
      </c>
      <c r="K250" s="118">
        <v>1.4</v>
      </c>
      <c r="L250" s="42">
        <v>8500000</v>
      </c>
      <c r="M250" s="118">
        <f aca="true" t="shared" si="46" ref="M250:M259">L250/E250</f>
        <v>3.5714285714285716</v>
      </c>
      <c r="N250" s="192">
        <v>7230000</v>
      </c>
      <c r="O250" s="125">
        <v>1.18</v>
      </c>
      <c r="P250" s="57"/>
      <c r="Q250" s="194">
        <v>7230000</v>
      </c>
      <c r="R250" s="85">
        <f t="shared" si="39"/>
        <v>0</v>
      </c>
      <c r="S250" s="111"/>
      <c r="T250" s="85"/>
    </row>
    <row r="251" spans="1:20" s="58" customFormat="1" ht="18.75">
      <c r="A251" s="66"/>
      <c r="B251" s="69" t="s">
        <v>265</v>
      </c>
      <c r="C251" s="56">
        <v>1700000</v>
      </c>
      <c r="D251" s="55">
        <v>1.4</v>
      </c>
      <c r="E251" s="56">
        <f t="shared" si="45"/>
        <v>2380000</v>
      </c>
      <c r="F251" s="190" t="s">
        <v>684</v>
      </c>
      <c r="G251" s="137" t="s">
        <v>265</v>
      </c>
      <c r="H251" s="71" t="s">
        <v>168</v>
      </c>
      <c r="I251" s="71">
        <v>1</v>
      </c>
      <c r="J251" s="117">
        <v>1700000</v>
      </c>
      <c r="K251" s="118">
        <v>1.4</v>
      </c>
      <c r="L251" s="42">
        <v>8500000</v>
      </c>
      <c r="M251" s="118">
        <f t="shared" si="46"/>
        <v>3.5714285714285716</v>
      </c>
      <c r="N251" s="192">
        <v>7230000</v>
      </c>
      <c r="O251" s="125">
        <v>1.18</v>
      </c>
      <c r="P251" s="57"/>
      <c r="Q251" s="194">
        <v>7230000</v>
      </c>
      <c r="R251" s="85">
        <f t="shared" si="39"/>
        <v>0</v>
      </c>
      <c r="S251" s="111"/>
      <c r="T251" s="85"/>
    </row>
    <row r="252" spans="1:20" s="58" customFormat="1" ht="18.75">
      <c r="A252" s="66"/>
      <c r="B252" s="69" t="s">
        <v>267</v>
      </c>
      <c r="C252" s="56">
        <v>1800000</v>
      </c>
      <c r="D252" s="55">
        <v>1.5</v>
      </c>
      <c r="E252" s="56">
        <f t="shared" si="45"/>
        <v>2700000</v>
      </c>
      <c r="F252" s="190" t="s">
        <v>685</v>
      </c>
      <c r="G252" s="137" t="s">
        <v>267</v>
      </c>
      <c r="H252" s="71" t="s">
        <v>168</v>
      </c>
      <c r="I252" s="71">
        <v>1</v>
      </c>
      <c r="J252" s="117">
        <v>1800000</v>
      </c>
      <c r="K252" s="118">
        <v>1.5</v>
      </c>
      <c r="L252" s="42">
        <v>9500000</v>
      </c>
      <c r="M252" s="118">
        <f t="shared" si="46"/>
        <v>3.5185185185185186</v>
      </c>
      <c r="N252" s="192">
        <v>8080000</v>
      </c>
      <c r="O252" s="125">
        <v>1.18</v>
      </c>
      <c r="P252" s="57"/>
      <c r="Q252" s="194">
        <v>8080000</v>
      </c>
      <c r="R252" s="85">
        <f t="shared" si="39"/>
        <v>0</v>
      </c>
      <c r="S252" s="111"/>
      <c r="T252" s="85"/>
    </row>
    <row r="253" spans="1:20" s="58" customFormat="1" ht="18.75">
      <c r="A253" s="66"/>
      <c r="B253" s="69" t="s">
        <v>260</v>
      </c>
      <c r="C253" s="56">
        <v>2000000</v>
      </c>
      <c r="D253" s="55">
        <v>1.5</v>
      </c>
      <c r="E253" s="56">
        <f t="shared" si="45"/>
        <v>3000000</v>
      </c>
      <c r="F253" s="190" t="s">
        <v>686</v>
      </c>
      <c r="G253" s="137" t="s">
        <v>260</v>
      </c>
      <c r="H253" s="71" t="s">
        <v>168</v>
      </c>
      <c r="I253" s="71">
        <v>1</v>
      </c>
      <c r="J253" s="117">
        <v>2000000</v>
      </c>
      <c r="K253" s="118">
        <v>1.5</v>
      </c>
      <c r="L253" s="42">
        <v>9500000</v>
      </c>
      <c r="M253" s="118">
        <f t="shared" si="46"/>
        <v>3.1666666666666665</v>
      </c>
      <c r="N253" s="192">
        <v>8080000</v>
      </c>
      <c r="O253" s="125">
        <v>1.18</v>
      </c>
      <c r="P253" s="57"/>
      <c r="Q253" s="194">
        <v>8080000</v>
      </c>
      <c r="R253" s="85">
        <f t="shared" si="39"/>
        <v>0</v>
      </c>
      <c r="S253" s="111"/>
      <c r="T253" s="85"/>
    </row>
    <row r="254" spans="1:20" s="58" customFormat="1" ht="18.75">
      <c r="A254" s="66"/>
      <c r="B254" s="69" t="s">
        <v>203</v>
      </c>
      <c r="C254" s="56">
        <v>2400000</v>
      </c>
      <c r="D254" s="55">
        <v>1.4</v>
      </c>
      <c r="E254" s="56">
        <f t="shared" si="45"/>
        <v>3360000</v>
      </c>
      <c r="F254" s="190" t="s">
        <v>687</v>
      </c>
      <c r="G254" s="137" t="s">
        <v>203</v>
      </c>
      <c r="H254" s="71" t="s">
        <v>168</v>
      </c>
      <c r="I254" s="71">
        <v>1</v>
      </c>
      <c r="J254" s="117">
        <v>2400000</v>
      </c>
      <c r="K254" s="118">
        <v>1.4</v>
      </c>
      <c r="L254" s="42">
        <v>10200000</v>
      </c>
      <c r="M254" s="118">
        <f t="shared" si="46"/>
        <v>3.0357142857142856</v>
      </c>
      <c r="N254" s="124">
        <f>L254*$B$2</f>
        <v>8670000</v>
      </c>
      <c r="O254" s="125">
        <v>1.18</v>
      </c>
      <c r="P254" s="57"/>
      <c r="Q254" s="194">
        <v>8670000</v>
      </c>
      <c r="R254" s="85">
        <f t="shared" si="39"/>
        <v>0</v>
      </c>
      <c r="S254" s="111"/>
      <c r="T254" s="85"/>
    </row>
    <row r="255" spans="1:20" s="58" customFormat="1" ht="18.75">
      <c r="A255" s="66"/>
      <c r="B255" s="69" t="s">
        <v>266</v>
      </c>
      <c r="C255" s="56">
        <v>2500000</v>
      </c>
      <c r="D255" s="55">
        <v>1.4</v>
      </c>
      <c r="E255" s="56">
        <f t="shared" si="45"/>
        <v>3500000</v>
      </c>
      <c r="F255" s="190" t="s">
        <v>688</v>
      </c>
      <c r="G255" s="137" t="s">
        <v>266</v>
      </c>
      <c r="H255" s="71" t="s">
        <v>168</v>
      </c>
      <c r="I255" s="71">
        <v>1</v>
      </c>
      <c r="J255" s="117">
        <v>2500000</v>
      </c>
      <c r="K255" s="118">
        <v>1.4</v>
      </c>
      <c r="L255" s="42">
        <v>10200000</v>
      </c>
      <c r="M255" s="118">
        <f t="shared" si="46"/>
        <v>2.914285714285714</v>
      </c>
      <c r="N255" s="124">
        <f>L255*$B$2</f>
        <v>8670000</v>
      </c>
      <c r="O255" s="125">
        <v>1.18</v>
      </c>
      <c r="P255" s="57"/>
      <c r="Q255" s="194">
        <v>8670000</v>
      </c>
      <c r="R255" s="85">
        <f t="shared" si="39"/>
        <v>0</v>
      </c>
      <c r="S255" s="111"/>
      <c r="T255" s="85"/>
    </row>
    <row r="256" spans="1:20" s="58" customFormat="1" ht="18.75">
      <c r="A256" s="66"/>
      <c r="B256" s="69" t="s">
        <v>263</v>
      </c>
      <c r="C256" s="56">
        <v>2700000</v>
      </c>
      <c r="D256" s="55">
        <v>1.4</v>
      </c>
      <c r="E256" s="56">
        <f t="shared" si="45"/>
        <v>3779999.9999999995</v>
      </c>
      <c r="F256" s="190" t="s">
        <v>689</v>
      </c>
      <c r="G256" s="137" t="s">
        <v>263</v>
      </c>
      <c r="H256" s="71" t="s">
        <v>168</v>
      </c>
      <c r="I256" s="71">
        <v>1</v>
      </c>
      <c r="J256" s="117">
        <v>2700000</v>
      </c>
      <c r="K256" s="118">
        <v>1.4</v>
      </c>
      <c r="L256" s="42">
        <v>10800000</v>
      </c>
      <c r="M256" s="118">
        <f t="shared" si="46"/>
        <v>2.8571428571428577</v>
      </c>
      <c r="N256" s="124">
        <f>L256*$B$2</f>
        <v>9180000</v>
      </c>
      <c r="O256" s="125">
        <v>1.18</v>
      </c>
      <c r="P256" s="57"/>
      <c r="Q256" s="194">
        <v>9180000</v>
      </c>
      <c r="R256" s="85">
        <f t="shared" si="39"/>
        <v>0</v>
      </c>
      <c r="S256" s="111"/>
      <c r="T256" s="85"/>
    </row>
    <row r="257" spans="1:20" s="58" customFormat="1" ht="18.75">
      <c r="A257" s="66"/>
      <c r="B257" s="69" t="s">
        <v>259</v>
      </c>
      <c r="C257" s="56">
        <v>3000000</v>
      </c>
      <c r="D257" s="55">
        <v>1.3</v>
      </c>
      <c r="E257" s="56">
        <f t="shared" si="45"/>
        <v>3900000</v>
      </c>
      <c r="F257" s="190" t="s">
        <v>690</v>
      </c>
      <c r="G257" s="137" t="s">
        <v>259</v>
      </c>
      <c r="H257" s="71" t="s">
        <v>168</v>
      </c>
      <c r="I257" s="71">
        <v>1</v>
      </c>
      <c r="J257" s="117">
        <v>3000000</v>
      </c>
      <c r="K257" s="118">
        <v>1.3</v>
      </c>
      <c r="L257" s="42">
        <v>10800000</v>
      </c>
      <c r="M257" s="118">
        <f t="shared" si="46"/>
        <v>2.769230769230769</v>
      </c>
      <c r="N257" s="124">
        <f>L257*$B$2</f>
        <v>9180000</v>
      </c>
      <c r="O257" s="125">
        <v>1.18</v>
      </c>
      <c r="P257" s="57"/>
      <c r="Q257" s="194">
        <v>9180000</v>
      </c>
      <c r="R257" s="85">
        <f t="shared" si="39"/>
        <v>0</v>
      </c>
      <c r="S257" s="111"/>
      <c r="T257" s="85"/>
    </row>
    <row r="258" spans="1:20" s="58" customFormat="1" ht="18.75">
      <c r="A258" s="66"/>
      <c r="B258" s="69" t="s">
        <v>268</v>
      </c>
      <c r="C258" s="56">
        <v>3500000</v>
      </c>
      <c r="D258" s="55">
        <v>1.4</v>
      </c>
      <c r="E258" s="56">
        <f t="shared" si="45"/>
        <v>4900000</v>
      </c>
      <c r="F258" s="190" t="s">
        <v>691</v>
      </c>
      <c r="G258" s="137" t="s">
        <v>268</v>
      </c>
      <c r="H258" s="71" t="s">
        <v>168</v>
      </c>
      <c r="I258" s="71">
        <v>1</v>
      </c>
      <c r="J258" s="117">
        <v>3500000</v>
      </c>
      <c r="K258" s="118">
        <v>1.4</v>
      </c>
      <c r="L258" s="42">
        <v>13600000</v>
      </c>
      <c r="M258" s="118">
        <f t="shared" si="46"/>
        <v>2.7755102040816326</v>
      </c>
      <c r="N258" s="124">
        <f>L258*$B$2</f>
        <v>11560000</v>
      </c>
      <c r="O258" s="125">
        <v>1.18</v>
      </c>
      <c r="P258" s="57"/>
      <c r="Q258" s="194">
        <v>11560000</v>
      </c>
      <c r="R258" s="85">
        <f t="shared" si="39"/>
        <v>0</v>
      </c>
      <c r="S258" s="111"/>
      <c r="T258" s="85"/>
    </row>
    <row r="259" spans="1:20" s="58" customFormat="1" ht="18.75">
      <c r="A259" s="67">
        <v>5</v>
      </c>
      <c r="B259" s="60" t="s">
        <v>397</v>
      </c>
      <c r="C259" s="56">
        <v>5000000</v>
      </c>
      <c r="D259" s="55">
        <v>1.7</v>
      </c>
      <c r="E259" s="56">
        <f t="shared" si="45"/>
        <v>8500000</v>
      </c>
      <c r="F259" s="70">
        <v>5</v>
      </c>
      <c r="G259" s="178" t="s">
        <v>397</v>
      </c>
      <c r="H259" s="71" t="s">
        <v>168</v>
      </c>
      <c r="I259" s="71">
        <v>1</v>
      </c>
      <c r="J259" s="117">
        <v>5000000</v>
      </c>
      <c r="K259" s="118">
        <v>1.7</v>
      </c>
      <c r="L259" s="42">
        <v>11500000</v>
      </c>
      <c r="M259" s="118">
        <f t="shared" si="46"/>
        <v>1.3529411764705883</v>
      </c>
      <c r="N259" s="192">
        <v>9780000</v>
      </c>
      <c r="O259" s="125">
        <v>1.18</v>
      </c>
      <c r="P259" s="57"/>
      <c r="Q259" s="194">
        <v>9780000</v>
      </c>
      <c r="R259" s="85">
        <f t="shared" si="39"/>
        <v>0</v>
      </c>
      <c r="S259" s="111"/>
      <c r="T259" s="85"/>
    </row>
    <row r="260" spans="1:20" s="58" customFormat="1" ht="18.75">
      <c r="A260" s="67"/>
      <c r="B260" s="60"/>
      <c r="C260" s="56"/>
      <c r="D260" s="55"/>
      <c r="E260" s="56"/>
      <c r="F260" s="70"/>
      <c r="G260" s="180" t="s">
        <v>604</v>
      </c>
      <c r="H260" s="71"/>
      <c r="I260" s="71"/>
      <c r="J260" s="117"/>
      <c r="K260" s="118"/>
      <c r="L260" s="42"/>
      <c r="M260" s="118"/>
      <c r="N260" s="124"/>
      <c r="O260" s="125"/>
      <c r="P260" s="57"/>
      <c r="Q260" s="194"/>
      <c r="R260" s="85">
        <f t="shared" si="39"/>
        <v>0</v>
      </c>
      <c r="S260" s="111"/>
      <c r="T260" s="85"/>
    </row>
    <row r="261" spans="1:20" s="58" customFormat="1" ht="28.5">
      <c r="A261" s="67"/>
      <c r="B261" s="60"/>
      <c r="C261" s="56"/>
      <c r="D261" s="55"/>
      <c r="E261" s="56"/>
      <c r="F261" s="70">
        <v>6</v>
      </c>
      <c r="G261" s="181" t="s">
        <v>228</v>
      </c>
      <c r="H261" s="71" t="s">
        <v>168</v>
      </c>
      <c r="I261" s="71"/>
      <c r="J261" s="117"/>
      <c r="K261" s="118"/>
      <c r="L261" s="42"/>
      <c r="M261" s="118"/>
      <c r="N261" s="124"/>
      <c r="O261" s="125"/>
      <c r="P261" s="57"/>
      <c r="Q261" s="195"/>
      <c r="R261" s="85">
        <f t="shared" si="39"/>
        <v>0</v>
      </c>
      <c r="S261" s="111"/>
      <c r="T261" s="85"/>
    </row>
    <row r="262" spans="1:20" s="58" customFormat="1" ht="18.75">
      <c r="A262" s="67"/>
      <c r="B262" s="60"/>
      <c r="C262" s="56"/>
      <c r="D262" s="55"/>
      <c r="E262" s="56"/>
      <c r="F262" s="72" t="s">
        <v>793</v>
      </c>
      <c r="G262" s="179" t="s">
        <v>794</v>
      </c>
      <c r="H262" s="71" t="s">
        <v>168</v>
      </c>
      <c r="I262" s="71">
        <v>1</v>
      </c>
      <c r="J262" s="117"/>
      <c r="K262" s="118"/>
      <c r="L262" s="42">
        <v>3500000</v>
      </c>
      <c r="M262" s="118"/>
      <c r="N262" s="192">
        <v>2980000</v>
      </c>
      <c r="O262" s="125">
        <v>1.18</v>
      </c>
      <c r="P262" s="57"/>
      <c r="Q262" s="195">
        <v>2980000</v>
      </c>
      <c r="R262" s="85">
        <f t="shared" si="39"/>
        <v>0</v>
      </c>
      <c r="S262" s="111"/>
      <c r="T262" s="85"/>
    </row>
    <row r="263" spans="1:20" s="58" customFormat="1" ht="30">
      <c r="A263" s="67"/>
      <c r="B263" s="60"/>
      <c r="C263" s="56"/>
      <c r="D263" s="55"/>
      <c r="E263" s="56"/>
      <c r="F263" s="72" t="s">
        <v>795</v>
      </c>
      <c r="G263" s="179" t="s">
        <v>159</v>
      </c>
      <c r="H263" s="71" t="s">
        <v>168</v>
      </c>
      <c r="I263" s="71">
        <v>1</v>
      </c>
      <c r="J263" s="117"/>
      <c r="K263" s="118"/>
      <c r="L263" s="42">
        <v>2000000</v>
      </c>
      <c r="M263" s="118"/>
      <c r="N263" s="124">
        <f>L263*$B$2</f>
        <v>1700000</v>
      </c>
      <c r="O263" s="125">
        <v>1.18</v>
      </c>
      <c r="P263" s="57"/>
      <c r="Q263" s="194">
        <v>1700000</v>
      </c>
      <c r="R263" s="85">
        <f t="shared" si="39"/>
        <v>0</v>
      </c>
      <c r="S263" s="111"/>
      <c r="T263" s="85"/>
    </row>
    <row r="264" spans="1:20" s="58" customFormat="1" ht="30">
      <c r="A264" s="67"/>
      <c r="B264" s="60"/>
      <c r="C264" s="56"/>
      <c r="D264" s="55"/>
      <c r="E264" s="56"/>
      <c r="F264" s="72" t="s">
        <v>796</v>
      </c>
      <c r="G264" s="179" t="s">
        <v>797</v>
      </c>
      <c r="H264" s="71" t="s">
        <v>168</v>
      </c>
      <c r="I264" s="71">
        <v>1</v>
      </c>
      <c r="J264" s="117"/>
      <c r="K264" s="118"/>
      <c r="L264" s="42">
        <v>1500000</v>
      </c>
      <c r="M264" s="118"/>
      <c r="N264" s="192">
        <v>1280000</v>
      </c>
      <c r="O264" s="125">
        <v>1.18</v>
      </c>
      <c r="P264" s="57"/>
      <c r="Q264" s="195">
        <v>1280000</v>
      </c>
      <c r="R264" s="85">
        <f t="shared" si="39"/>
        <v>0</v>
      </c>
      <c r="S264" s="111"/>
      <c r="T264" s="85"/>
    </row>
    <row r="265" spans="1:20" s="58" customFormat="1" ht="18.75">
      <c r="A265" s="67"/>
      <c r="B265" s="60"/>
      <c r="C265" s="56"/>
      <c r="D265" s="55"/>
      <c r="E265" s="56"/>
      <c r="F265" s="115" t="s">
        <v>798</v>
      </c>
      <c r="G265" s="179" t="s">
        <v>799</v>
      </c>
      <c r="H265" s="71" t="s">
        <v>168</v>
      </c>
      <c r="I265" s="71">
        <v>1</v>
      </c>
      <c r="J265" s="117"/>
      <c r="K265" s="118"/>
      <c r="L265" s="42">
        <v>1000000</v>
      </c>
      <c r="M265" s="118"/>
      <c r="N265" s="124">
        <f>L265*$B$2</f>
        <v>850000</v>
      </c>
      <c r="O265" s="125">
        <v>1.18</v>
      </c>
      <c r="P265" s="57"/>
      <c r="Q265" s="194">
        <v>850000</v>
      </c>
      <c r="R265" s="85">
        <f aca="true" t="shared" si="47" ref="R265:R328">+Q265-N265</f>
        <v>0</v>
      </c>
      <c r="S265" s="111"/>
      <c r="T265" s="85"/>
    </row>
    <row r="266" spans="1:20" s="58" customFormat="1" ht="23.25" customHeight="1">
      <c r="A266" s="52" t="s">
        <v>118</v>
      </c>
      <c r="B266" s="53" t="s">
        <v>115</v>
      </c>
      <c r="C266" s="54"/>
      <c r="D266" s="55"/>
      <c r="E266" s="56"/>
      <c r="F266" s="42" t="s">
        <v>118</v>
      </c>
      <c r="G266" s="133" t="s">
        <v>115</v>
      </c>
      <c r="H266" s="71" t="s">
        <v>557</v>
      </c>
      <c r="I266" s="71"/>
      <c r="J266" s="71"/>
      <c r="K266" s="118"/>
      <c r="L266" s="42"/>
      <c r="M266" s="118"/>
      <c r="N266" s="124"/>
      <c r="O266" s="125"/>
      <c r="P266" s="57"/>
      <c r="Q266" s="194"/>
      <c r="R266" s="85">
        <f t="shared" si="47"/>
        <v>0</v>
      </c>
      <c r="S266" s="111"/>
      <c r="T266" s="85"/>
    </row>
    <row r="267" spans="1:20" s="58" customFormat="1" ht="18.75">
      <c r="A267" s="59">
        <v>1</v>
      </c>
      <c r="B267" s="60" t="s">
        <v>116</v>
      </c>
      <c r="C267" s="56"/>
      <c r="D267" s="55"/>
      <c r="E267" s="56"/>
      <c r="F267" s="117">
        <v>1</v>
      </c>
      <c r="G267" s="178" t="s">
        <v>116</v>
      </c>
      <c r="H267" s="71" t="s">
        <v>557</v>
      </c>
      <c r="I267" s="71"/>
      <c r="J267" s="117"/>
      <c r="K267" s="118"/>
      <c r="L267" s="42"/>
      <c r="M267" s="118"/>
      <c r="N267" s="124"/>
      <c r="O267" s="125"/>
      <c r="P267" s="57"/>
      <c r="Q267" s="194"/>
      <c r="R267" s="85">
        <f t="shared" si="47"/>
        <v>0</v>
      </c>
      <c r="S267" s="111"/>
      <c r="T267" s="85"/>
    </row>
    <row r="268" spans="1:20" s="58" customFormat="1" ht="45">
      <c r="A268" s="52"/>
      <c r="B268" s="73" t="s">
        <v>206</v>
      </c>
      <c r="C268" s="56">
        <v>850000</v>
      </c>
      <c r="D268" s="55">
        <v>1.5</v>
      </c>
      <c r="E268" s="56">
        <f>C268*D268</f>
        <v>1275000</v>
      </c>
      <c r="F268" s="188" t="s">
        <v>586</v>
      </c>
      <c r="G268" s="179" t="s">
        <v>206</v>
      </c>
      <c r="H268" s="71" t="s">
        <v>557</v>
      </c>
      <c r="I268" s="71">
        <v>1</v>
      </c>
      <c r="J268" s="117">
        <v>850000</v>
      </c>
      <c r="K268" s="118">
        <v>1.5</v>
      </c>
      <c r="L268" s="42">
        <v>13000000</v>
      </c>
      <c r="M268" s="118">
        <f>L268/E268</f>
        <v>10.196078431372548</v>
      </c>
      <c r="N268" s="124">
        <f>L268*$B$2</f>
        <v>11050000</v>
      </c>
      <c r="O268" s="125">
        <v>1.18</v>
      </c>
      <c r="P268" s="57"/>
      <c r="Q268" s="194">
        <v>11050000</v>
      </c>
      <c r="R268" s="85">
        <f t="shared" si="47"/>
        <v>0</v>
      </c>
      <c r="S268" s="111"/>
      <c r="T268" s="85"/>
    </row>
    <row r="269" spans="1:20" s="58" customFormat="1" ht="33" customHeight="1">
      <c r="A269" s="52"/>
      <c r="B269" s="73" t="s">
        <v>213</v>
      </c>
      <c r="C269" s="56">
        <v>850000</v>
      </c>
      <c r="D269" s="55">
        <v>4</v>
      </c>
      <c r="E269" s="56">
        <f>C269*D269</f>
        <v>3400000</v>
      </c>
      <c r="F269" s="188" t="s">
        <v>591</v>
      </c>
      <c r="G269" s="179" t="s">
        <v>213</v>
      </c>
      <c r="H269" s="71" t="s">
        <v>557</v>
      </c>
      <c r="I269" s="71">
        <v>2</v>
      </c>
      <c r="J269" s="117">
        <v>850000</v>
      </c>
      <c r="K269" s="118">
        <v>4</v>
      </c>
      <c r="L269" s="42">
        <v>10100000</v>
      </c>
      <c r="M269" s="118">
        <f>L269/E269</f>
        <v>2.9705882352941178</v>
      </c>
      <c r="N269" s="192">
        <v>8590000</v>
      </c>
      <c r="O269" s="125">
        <v>1.18</v>
      </c>
      <c r="P269" s="57"/>
      <c r="Q269" s="194">
        <v>8590000</v>
      </c>
      <c r="R269" s="85">
        <f t="shared" si="47"/>
        <v>0</v>
      </c>
      <c r="S269" s="111"/>
      <c r="T269" s="85"/>
    </row>
    <row r="270" spans="1:20" s="58" customFormat="1" ht="30">
      <c r="A270" s="59" t="s">
        <v>826</v>
      </c>
      <c r="B270" s="60" t="s">
        <v>214</v>
      </c>
      <c r="C270" s="56">
        <v>1000000</v>
      </c>
      <c r="D270" s="55">
        <v>2</v>
      </c>
      <c r="E270" s="56">
        <f>C270*D270</f>
        <v>2000000</v>
      </c>
      <c r="F270" s="117">
        <v>2</v>
      </c>
      <c r="G270" s="178" t="s">
        <v>214</v>
      </c>
      <c r="H270" s="71" t="s">
        <v>557</v>
      </c>
      <c r="I270" s="71">
        <v>1</v>
      </c>
      <c r="J270" s="117">
        <v>1000000</v>
      </c>
      <c r="K270" s="118">
        <v>2</v>
      </c>
      <c r="L270" s="42">
        <v>9000000</v>
      </c>
      <c r="M270" s="118">
        <f>L270/E270</f>
        <v>4.5</v>
      </c>
      <c r="N270" s="124">
        <f>L270*$B$2</f>
        <v>7650000</v>
      </c>
      <c r="O270" s="125">
        <v>1.18</v>
      </c>
      <c r="P270" s="57"/>
      <c r="Q270" s="194">
        <v>7650000</v>
      </c>
      <c r="R270" s="85">
        <f t="shared" si="47"/>
        <v>0</v>
      </c>
      <c r="S270" s="111"/>
      <c r="T270" s="85"/>
    </row>
    <row r="271" spans="1:20" s="58" customFormat="1" ht="18.75">
      <c r="A271" s="59">
        <v>3</v>
      </c>
      <c r="B271" s="60" t="s">
        <v>165</v>
      </c>
      <c r="C271" s="56"/>
      <c r="D271" s="55"/>
      <c r="E271" s="56"/>
      <c r="F271" s="117">
        <v>3</v>
      </c>
      <c r="G271" s="178" t="s">
        <v>165</v>
      </c>
      <c r="H271" s="71" t="s">
        <v>557</v>
      </c>
      <c r="I271" s="71"/>
      <c r="J271" s="117"/>
      <c r="K271" s="118"/>
      <c r="L271" s="42"/>
      <c r="M271" s="118"/>
      <c r="N271" s="124"/>
      <c r="O271" s="125"/>
      <c r="P271" s="57"/>
      <c r="Q271" s="194"/>
      <c r="R271" s="85">
        <f t="shared" si="47"/>
        <v>0</v>
      </c>
      <c r="S271" s="111"/>
      <c r="T271" s="85"/>
    </row>
    <row r="272" spans="1:20" s="58" customFormat="1" ht="30">
      <c r="A272" s="66"/>
      <c r="B272" s="69" t="s">
        <v>284</v>
      </c>
      <c r="C272" s="56">
        <v>1000000</v>
      </c>
      <c r="D272" s="55">
        <v>1.6</v>
      </c>
      <c r="E272" s="56">
        <f>C272*D272</f>
        <v>1600000</v>
      </c>
      <c r="F272" s="190" t="s">
        <v>605</v>
      </c>
      <c r="G272" s="137" t="s">
        <v>284</v>
      </c>
      <c r="H272" s="71" t="s">
        <v>557</v>
      </c>
      <c r="I272" s="71">
        <v>1</v>
      </c>
      <c r="J272" s="117">
        <v>1000000</v>
      </c>
      <c r="K272" s="118">
        <v>1.6</v>
      </c>
      <c r="L272" s="42">
        <v>10100000</v>
      </c>
      <c r="M272" s="118">
        <f>L272/E272</f>
        <v>6.3125</v>
      </c>
      <c r="N272" s="192">
        <v>8590000</v>
      </c>
      <c r="O272" s="125">
        <v>1.18</v>
      </c>
      <c r="P272" s="57"/>
      <c r="Q272" s="194">
        <v>8590000</v>
      </c>
      <c r="R272" s="85">
        <f t="shared" si="47"/>
        <v>0</v>
      </c>
      <c r="S272" s="111"/>
      <c r="T272" s="85"/>
    </row>
    <row r="273" spans="1:20" s="65" customFormat="1" ht="30">
      <c r="A273" s="66"/>
      <c r="B273" s="69" t="s">
        <v>229</v>
      </c>
      <c r="C273" s="56">
        <v>1300000</v>
      </c>
      <c r="D273" s="55">
        <v>1.6</v>
      </c>
      <c r="E273" s="56">
        <f>C273*D273</f>
        <v>2080000</v>
      </c>
      <c r="F273" s="190" t="s">
        <v>606</v>
      </c>
      <c r="G273" s="137" t="s">
        <v>229</v>
      </c>
      <c r="H273" s="71" t="s">
        <v>557</v>
      </c>
      <c r="I273" s="71">
        <v>1</v>
      </c>
      <c r="J273" s="117">
        <v>1300000</v>
      </c>
      <c r="K273" s="118">
        <v>1.6</v>
      </c>
      <c r="L273" s="42">
        <v>13000000</v>
      </c>
      <c r="M273" s="118">
        <f>L273/E273</f>
        <v>6.25</v>
      </c>
      <c r="N273" s="124">
        <f>L273*$B$2</f>
        <v>11050000</v>
      </c>
      <c r="O273" s="125">
        <v>1.18</v>
      </c>
      <c r="P273" s="64"/>
      <c r="Q273" s="194">
        <v>11050000</v>
      </c>
      <c r="R273" s="85">
        <f t="shared" si="47"/>
        <v>0</v>
      </c>
      <c r="S273" s="112"/>
      <c r="T273" s="85"/>
    </row>
    <row r="274" spans="1:20" s="65" customFormat="1" ht="18.75">
      <c r="A274" s="66"/>
      <c r="B274" s="69" t="s">
        <v>230</v>
      </c>
      <c r="C274" s="56">
        <v>1600000</v>
      </c>
      <c r="D274" s="55">
        <v>1.6</v>
      </c>
      <c r="E274" s="56">
        <f>C274*D274</f>
        <v>2560000</v>
      </c>
      <c r="F274" s="190" t="s">
        <v>682</v>
      </c>
      <c r="G274" s="137" t="s">
        <v>230</v>
      </c>
      <c r="H274" s="71" t="s">
        <v>557</v>
      </c>
      <c r="I274" s="71">
        <v>1</v>
      </c>
      <c r="J274" s="117">
        <v>1600000</v>
      </c>
      <c r="K274" s="118">
        <v>1.6</v>
      </c>
      <c r="L274" s="42">
        <v>16000000</v>
      </c>
      <c r="M274" s="118">
        <f>L274/E274</f>
        <v>6.25</v>
      </c>
      <c r="N274" s="124">
        <f>L274*$B$2</f>
        <v>13600000</v>
      </c>
      <c r="O274" s="125">
        <v>1.18</v>
      </c>
      <c r="P274" s="64"/>
      <c r="Q274" s="194">
        <v>13600000</v>
      </c>
      <c r="R274" s="85">
        <f t="shared" si="47"/>
        <v>0</v>
      </c>
      <c r="S274" s="112"/>
      <c r="T274" s="85"/>
    </row>
    <row r="275" spans="1:20" s="58" customFormat="1" ht="18.75">
      <c r="A275" s="59">
        <v>4</v>
      </c>
      <c r="B275" s="60" t="s">
        <v>166</v>
      </c>
      <c r="C275" s="56">
        <v>1300000</v>
      </c>
      <c r="D275" s="55">
        <v>1.2</v>
      </c>
      <c r="E275" s="56">
        <f>C275*D275</f>
        <v>1560000</v>
      </c>
      <c r="F275" s="117">
        <v>4</v>
      </c>
      <c r="G275" s="178" t="s">
        <v>166</v>
      </c>
      <c r="H275" s="71" t="s">
        <v>557</v>
      </c>
      <c r="I275" s="71">
        <v>1</v>
      </c>
      <c r="J275" s="117">
        <v>1300000</v>
      </c>
      <c r="K275" s="118">
        <v>1.2</v>
      </c>
      <c r="L275" s="42">
        <v>9500000</v>
      </c>
      <c r="M275" s="118">
        <f>L275/E275</f>
        <v>6.089743589743589</v>
      </c>
      <c r="N275" s="192">
        <v>8080000</v>
      </c>
      <c r="O275" s="125">
        <v>1.18</v>
      </c>
      <c r="P275" s="57"/>
      <c r="Q275" s="194">
        <v>8080000</v>
      </c>
      <c r="R275" s="85">
        <f t="shared" si="47"/>
        <v>0</v>
      </c>
      <c r="S275" s="111"/>
      <c r="T275" s="85"/>
    </row>
    <row r="276" spans="1:20" s="58" customFormat="1" ht="17.25" customHeight="1">
      <c r="A276" s="52" t="s">
        <v>212</v>
      </c>
      <c r="B276" s="53" t="s">
        <v>117</v>
      </c>
      <c r="C276" s="54"/>
      <c r="D276" s="55"/>
      <c r="E276" s="56"/>
      <c r="F276" s="42" t="s">
        <v>212</v>
      </c>
      <c r="G276" s="133" t="s">
        <v>117</v>
      </c>
      <c r="H276" s="71" t="s">
        <v>551</v>
      </c>
      <c r="I276" s="71"/>
      <c r="J276" s="71"/>
      <c r="K276" s="118"/>
      <c r="L276" s="42"/>
      <c r="M276" s="118"/>
      <c r="N276" s="124"/>
      <c r="O276" s="125"/>
      <c r="P276" s="57"/>
      <c r="Q276" s="194"/>
      <c r="R276" s="85">
        <f t="shared" si="47"/>
        <v>0</v>
      </c>
      <c r="S276" s="111"/>
      <c r="T276" s="85"/>
    </row>
    <row r="277" spans="1:20" s="58" customFormat="1" ht="30">
      <c r="A277" s="59">
        <v>1</v>
      </c>
      <c r="B277" s="60" t="s">
        <v>283</v>
      </c>
      <c r="C277" s="56">
        <v>800000</v>
      </c>
      <c r="D277" s="55">
        <v>2</v>
      </c>
      <c r="E277" s="56">
        <f>C277*D277</f>
        <v>1600000</v>
      </c>
      <c r="F277" s="117">
        <v>1</v>
      </c>
      <c r="G277" s="178" t="s">
        <v>283</v>
      </c>
      <c r="H277" s="71" t="s">
        <v>551</v>
      </c>
      <c r="I277" s="71">
        <v>1</v>
      </c>
      <c r="J277" s="117">
        <v>800000</v>
      </c>
      <c r="K277" s="118">
        <v>2</v>
      </c>
      <c r="L277" s="42">
        <v>8000000</v>
      </c>
      <c r="M277" s="118">
        <f>L277/E277</f>
        <v>5</v>
      </c>
      <c r="N277" s="124">
        <f>L277*$B$2</f>
        <v>6800000</v>
      </c>
      <c r="O277" s="125">
        <v>1.18</v>
      </c>
      <c r="P277" s="57"/>
      <c r="Q277" s="194">
        <v>6800000</v>
      </c>
      <c r="R277" s="85">
        <f t="shared" si="47"/>
        <v>0</v>
      </c>
      <c r="S277" s="111"/>
      <c r="T277" s="85"/>
    </row>
    <row r="278" spans="1:20" s="58" customFormat="1" ht="30.75" customHeight="1">
      <c r="A278" s="52" t="s">
        <v>255</v>
      </c>
      <c r="B278" s="53" t="s">
        <v>314</v>
      </c>
      <c r="C278" s="54"/>
      <c r="D278" s="55"/>
      <c r="E278" s="56"/>
      <c r="F278" s="42" t="s">
        <v>255</v>
      </c>
      <c r="G278" s="133" t="s">
        <v>314</v>
      </c>
      <c r="H278" s="71" t="s">
        <v>562</v>
      </c>
      <c r="I278" s="71"/>
      <c r="J278" s="71"/>
      <c r="K278" s="118"/>
      <c r="L278" s="42"/>
      <c r="M278" s="118"/>
      <c r="N278" s="124"/>
      <c r="O278" s="125"/>
      <c r="P278" s="57"/>
      <c r="Q278" s="194"/>
      <c r="R278" s="85">
        <f t="shared" si="47"/>
        <v>0</v>
      </c>
      <c r="S278" s="111"/>
      <c r="T278" s="85"/>
    </row>
    <row r="279" spans="1:20" s="58" customFormat="1" ht="26.25" customHeight="1">
      <c r="A279" s="59">
        <v>1</v>
      </c>
      <c r="B279" s="60" t="s">
        <v>398</v>
      </c>
      <c r="C279" s="56">
        <v>550000</v>
      </c>
      <c r="D279" s="55">
        <v>3</v>
      </c>
      <c r="E279" s="56">
        <f>C279*D279</f>
        <v>1650000</v>
      </c>
      <c r="F279" s="117">
        <v>1</v>
      </c>
      <c r="G279" s="178" t="s">
        <v>398</v>
      </c>
      <c r="H279" s="71" t="s">
        <v>562</v>
      </c>
      <c r="I279" s="71">
        <v>1</v>
      </c>
      <c r="J279" s="117">
        <v>550000</v>
      </c>
      <c r="K279" s="118">
        <v>3</v>
      </c>
      <c r="L279" s="42">
        <v>5800000</v>
      </c>
      <c r="M279" s="118">
        <f>L279/E279</f>
        <v>3.515151515151515</v>
      </c>
      <c r="N279" s="124">
        <f>L279*$B$2</f>
        <v>4930000</v>
      </c>
      <c r="O279" s="125">
        <v>1.18</v>
      </c>
      <c r="P279" s="57"/>
      <c r="Q279" s="194">
        <v>4930000</v>
      </c>
      <c r="R279" s="85">
        <f t="shared" si="47"/>
        <v>0</v>
      </c>
      <c r="S279" s="111"/>
      <c r="T279" s="85"/>
    </row>
    <row r="280" spans="1:20" s="58" customFormat="1" ht="31.5" customHeight="1">
      <c r="A280" s="59">
        <v>2</v>
      </c>
      <c r="B280" s="60" t="s">
        <v>399</v>
      </c>
      <c r="C280" s="56">
        <v>750000</v>
      </c>
      <c r="D280" s="55">
        <v>4.5</v>
      </c>
      <c r="E280" s="56">
        <f>C280*D280</f>
        <v>3375000</v>
      </c>
      <c r="F280" s="117">
        <v>2</v>
      </c>
      <c r="G280" s="178" t="s">
        <v>399</v>
      </c>
      <c r="H280" s="71" t="s">
        <v>562</v>
      </c>
      <c r="I280" s="71">
        <v>1</v>
      </c>
      <c r="J280" s="117">
        <v>750000</v>
      </c>
      <c r="K280" s="118">
        <v>4.5</v>
      </c>
      <c r="L280" s="42">
        <v>14400000</v>
      </c>
      <c r="M280" s="118">
        <f>L280/E280</f>
        <v>4.266666666666667</v>
      </c>
      <c r="N280" s="192">
        <v>12200000</v>
      </c>
      <c r="O280" s="125">
        <v>1.18</v>
      </c>
      <c r="P280" s="57"/>
      <c r="Q280" s="194">
        <v>12200000</v>
      </c>
      <c r="R280" s="85">
        <f t="shared" si="47"/>
        <v>0</v>
      </c>
      <c r="S280" s="111"/>
      <c r="T280" s="85"/>
    </row>
    <row r="281" spans="1:20" s="58" customFormat="1" ht="58.5">
      <c r="A281" s="64" t="s">
        <v>574</v>
      </c>
      <c r="B281" s="74" t="s">
        <v>876</v>
      </c>
      <c r="C281" s="54"/>
      <c r="D281" s="55"/>
      <c r="E281" s="56"/>
      <c r="F281" s="114" t="s">
        <v>141</v>
      </c>
      <c r="G281" s="181" t="s">
        <v>876</v>
      </c>
      <c r="H281" s="71"/>
      <c r="I281" s="71"/>
      <c r="J281" s="71"/>
      <c r="K281" s="118"/>
      <c r="L281" s="42"/>
      <c r="M281" s="118"/>
      <c r="N281" s="124"/>
      <c r="O281" s="125"/>
      <c r="P281" s="57"/>
      <c r="Q281" s="194"/>
      <c r="R281" s="85">
        <f t="shared" si="47"/>
        <v>0</v>
      </c>
      <c r="S281" s="111"/>
      <c r="T281" s="85"/>
    </row>
    <row r="282" spans="1:20" s="58" customFormat="1" ht="18.75">
      <c r="A282" s="64">
        <v>1</v>
      </c>
      <c r="B282" s="74" t="s">
        <v>210</v>
      </c>
      <c r="C282" s="56"/>
      <c r="D282" s="55"/>
      <c r="E282" s="56"/>
      <c r="F282" s="114" t="s">
        <v>889</v>
      </c>
      <c r="G282" s="181" t="s">
        <v>210</v>
      </c>
      <c r="H282" s="71" t="s">
        <v>553</v>
      </c>
      <c r="I282" s="71"/>
      <c r="J282" s="117"/>
      <c r="K282" s="118"/>
      <c r="L282" s="42"/>
      <c r="M282" s="118"/>
      <c r="N282" s="124"/>
      <c r="O282" s="125"/>
      <c r="P282" s="57"/>
      <c r="Q282" s="194"/>
      <c r="R282" s="85">
        <f t="shared" si="47"/>
        <v>0</v>
      </c>
      <c r="S282" s="111"/>
      <c r="T282" s="85"/>
    </row>
    <row r="283" spans="1:20" s="58" customFormat="1" ht="30">
      <c r="A283" s="57">
        <v>1</v>
      </c>
      <c r="B283" s="63" t="s">
        <v>364</v>
      </c>
      <c r="C283" s="56">
        <v>350000</v>
      </c>
      <c r="D283" s="75">
        <v>3</v>
      </c>
      <c r="E283" s="56">
        <f aca="true" t="shared" si="48" ref="E283:E306">C283*D283</f>
        <v>1050000</v>
      </c>
      <c r="F283" s="71">
        <v>1</v>
      </c>
      <c r="G283" s="182" t="s">
        <v>364</v>
      </c>
      <c r="H283" s="71" t="s">
        <v>553</v>
      </c>
      <c r="I283" s="71">
        <v>1</v>
      </c>
      <c r="J283" s="117">
        <v>350000</v>
      </c>
      <c r="K283" s="122">
        <v>3</v>
      </c>
      <c r="L283" s="42">
        <v>6000000</v>
      </c>
      <c r="M283" s="118">
        <f aca="true" t="shared" si="49" ref="M283:M306">L283/E283</f>
        <v>5.714285714285714</v>
      </c>
      <c r="N283" s="124">
        <f>L283*$B$2</f>
        <v>5100000</v>
      </c>
      <c r="O283" s="125">
        <v>1.18</v>
      </c>
      <c r="P283" s="57"/>
      <c r="Q283" s="194">
        <v>5100000</v>
      </c>
      <c r="R283" s="85">
        <f t="shared" si="47"/>
        <v>0</v>
      </c>
      <c r="S283" s="111"/>
      <c r="T283" s="85"/>
    </row>
    <row r="284" spans="1:20" s="58" customFormat="1" ht="30">
      <c r="A284" s="57">
        <v>2</v>
      </c>
      <c r="B284" s="63" t="s">
        <v>305</v>
      </c>
      <c r="C284" s="56">
        <v>550000</v>
      </c>
      <c r="D284" s="75">
        <v>3</v>
      </c>
      <c r="E284" s="56">
        <f t="shared" si="48"/>
        <v>1650000</v>
      </c>
      <c r="F284" s="71">
        <v>2</v>
      </c>
      <c r="G284" s="182" t="s">
        <v>305</v>
      </c>
      <c r="H284" s="71" t="s">
        <v>553</v>
      </c>
      <c r="I284" s="71">
        <v>1</v>
      </c>
      <c r="J284" s="117">
        <v>550000</v>
      </c>
      <c r="K284" s="122">
        <v>3</v>
      </c>
      <c r="L284" s="42">
        <v>5500000</v>
      </c>
      <c r="M284" s="118">
        <f t="shared" si="49"/>
        <v>3.3333333333333335</v>
      </c>
      <c r="N284" s="124">
        <v>4680000</v>
      </c>
      <c r="O284" s="125">
        <v>1.18</v>
      </c>
      <c r="P284" s="57"/>
      <c r="Q284" s="194">
        <v>4680000</v>
      </c>
      <c r="R284" s="85">
        <f t="shared" si="47"/>
        <v>0</v>
      </c>
      <c r="S284" s="111"/>
      <c r="T284" s="85"/>
    </row>
    <row r="285" spans="1:20" s="58" customFormat="1" ht="30">
      <c r="A285" s="57">
        <v>3</v>
      </c>
      <c r="B285" s="63" t="s">
        <v>366</v>
      </c>
      <c r="C285" s="56">
        <v>350000</v>
      </c>
      <c r="D285" s="75">
        <v>3</v>
      </c>
      <c r="E285" s="56">
        <f t="shared" si="48"/>
        <v>1050000</v>
      </c>
      <c r="F285" s="71">
        <v>3</v>
      </c>
      <c r="G285" s="182" t="s">
        <v>366</v>
      </c>
      <c r="H285" s="71" t="s">
        <v>553</v>
      </c>
      <c r="I285" s="71">
        <v>1</v>
      </c>
      <c r="J285" s="117">
        <v>350000</v>
      </c>
      <c r="K285" s="122">
        <v>3</v>
      </c>
      <c r="L285" s="42">
        <v>4000000</v>
      </c>
      <c r="M285" s="118">
        <f t="shared" si="49"/>
        <v>3.8095238095238093</v>
      </c>
      <c r="N285" s="124">
        <f>L285*$B$2</f>
        <v>3400000</v>
      </c>
      <c r="O285" s="125">
        <v>1.18</v>
      </c>
      <c r="P285" s="57"/>
      <c r="Q285" s="194">
        <v>3400000</v>
      </c>
      <c r="R285" s="85">
        <f t="shared" si="47"/>
        <v>0</v>
      </c>
      <c r="S285" s="111"/>
      <c r="T285" s="85"/>
    </row>
    <row r="286" spans="1:20" s="58" customFormat="1" ht="30">
      <c r="A286" s="57">
        <v>4</v>
      </c>
      <c r="B286" s="63" t="s">
        <v>367</v>
      </c>
      <c r="C286" s="56">
        <v>350000</v>
      </c>
      <c r="D286" s="75">
        <v>3</v>
      </c>
      <c r="E286" s="56">
        <f t="shared" si="48"/>
        <v>1050000</v>
      </c>
      <c r="F286" s="71">
        <v>4</v>
      </c>
      <c r="G286" s="182" t="s">
        <v>367</v>
      </c>
      <c r="H286" s="71" t="s">
        <v>553</v>
      </c>
      <c r="I286" s="71">
        <v>1</v>
      </c>
      <c r="J286" s="117">
        <v>350000</v>
      </c>
      <c r="K286" s="122">
        <v>3</v>
      </c>
      <c r="L286" s="42">
        <v>4500000</v>
      </c>
      <c r="M286" s="118">
        <f t="shared" si="49"/>
        <v>4.285714285714286</v>
      </c>
      <c r="N286" s="192">
        <v>3830000</v>
      </c>
      <c r="O286" s="125">
        <v>1.18</v>
      </c>
      <c r="P286" s="57"/>
      <c r="Q286" s="195">
        <v>3830000</v>
      </c>
      <c r="R286" s="85">
        <f t="shared" si="47"/>
        <v>0</v>
      </c>
      <c r="S286" s="111"/>
      <c r="T286" s="85"/>
    </row>
    <row r="287" spans="1:20" s="58" customFormat="1" ht="30">
      <c r="A287" s="57">
        <v>5</v>
      </c>
      <c r="B287" s="63" t="s">
        <v>368</v>
      </c>
      <c r="C287" s="56">
        <v>550000</v>
      </c>
      <c r="D287" s="75">
        <v>3</v>
      </c>
      <c r="E287" s="56">
        <f t="shared" si="48"/>
        <v>1650000</v>
      </c>
      <c r="F287" s="71">
        <v>5</v>
      </c>
      <c r="G287" s="182" t="s">
        <v>368</v>
      </c>
      <c r="H287" s="71" t="s">
        <v>553</v>
      </c>
      <c r="I287" s="71">
        <v>1</v>
      </c>
      <c r="J287" s="117">
        <v>550000</v>
      </c>
      <c r="K287" s="122">
        <v>3</v>
      </c>
      <c r="L287" s="42">
        <v>5500000</v>
      </c>
      <c r="M287" s="118">
        <f t="shared" si="49"/>
        <v>3.3333333333333335</v>
      </c>
      <c r="N287" s="192">
        <v>4680000</v>
      </c>
      <c r="O287" s="125">
        <v>1.18</v>
      </c>
      <c r="P287" s="57"/>
      <c r="Q287" s="194">
        <v>4680000</v>
      </c>
      <c r="R287" s="85">
        <f t="shared" si="47"/>
        <v>0</v>
      </c>
      <c r="S287" s="111"/>
      <c r="T287" s="85"/>
    </row>
    <row r="288" spans="1:20" s="58" customFormat="1" ht="30">
      <c r="A288" s="57">
        <v>6</v>
      </c>
      <c r="B288" s="63" t="s">
        <v>369</v>
      </c>
      <c r="C288" s="56">
        <v>2200000</v>
      </c>
      <c r="D288" s="75">
        <v>2</v>
      </c>
      <c r="E288" s="56">
        <f t="shared" si="48"/>
        <v>4400000</v>
      </c>
      <c r="F288" s="71">
        <v>6</v>
      </c>
      <c r="G288" s="182" t="s">
        <v>369</v>
      </c>
      <c r="H288" s="71" t="s">
        <v>553</v>
      </c>
      <c r="I288" s="71">
        <v>1</v>
      </c>
      <c r="J288" s="117">
        <v>2200000</v>
      </c>
      <c r="K288" s="122">
        <v>2</v>
      </c>
      <c r="L288" s="42">
        <v>9000000</v>
      </c>
      <c r="M288" s="118">
        <f t="shared" si="49"/>
        <v>2.0454545454545454</v>
      </c>
      <c r="N288" s="124">
        <f aca="true" t="shared" si="50" ref="N288:N300">L288*$B$2</f>
        <v>7650000</v>
      </c>
      <c r="O288" s="125">
        <v>1.18</v>
      </c>
      <c r="P288" s="57"/>
      <c r="Q288" s="194">
        <v>7650000</v>
      </c>
      <c r="R288" s="85">
        <f t="shared" si="47"/>
        <v>0</v>
      </c>
      <c r="S288" s="111"/>
      <c r="T288" s="85"/>
    </row>
    <row r="289" spans="1:20" s="58" customFormat="1" ht="45">
      <c r="A289" s="57">
        <v>7</v>
      </c>
      <c r="B289" s="63" t="s">
        <v>370</v>
      </c>
      <c r="C289" s="56">
        <v>2200000</v>
      </c>
      <c r="D289" s="75">
        <v>2</v>
      </c>
      <c r="E289" s="56">
        <f t="shared" si="48"/>
        <v>4400000</v>
      </c>
      <c r="F289" s="71">
        <v>7</v>
      </c>
      <c r="G289" s="182" t="s">
        <v>370</v>
      </c>
      <c r="H289" s="71" t="s">
        <v>553</v>
      </c>
      <c r="I289" s="71">
        <v>1</v>
      </c>
      <c r="J289" s="117">
        <v>2200000</v>
      </c>
      <c r="K289" s="122">
        <v>2</v>
      </c>
      <c r="L289" s="42">
        <v>9000000</v>
      </c>
      <c r="M289" s="118">
        <f t="shared" si="49"/>
        <v>2.0454545454545454</v>
      </c>
      <c r="N289" s="124">
        <f t="shared" si="50"/>
        <v>7650000</v>
      </c>
      <c r="O289" s="125">
        <v>1.18</v>
      </c>
      <c r="P289" s="57"/>
      <c r="Q289" s="194">
        <v>7650000</v>
      </c>
      <c r="R289" s="85">
        <f t="shared" si="47"/>
        <v>0</v>
      </c>
      <c r="S289" s="111"/>
      <c r="T289" s="85"/>
    </row>
    <row r="290" spans="1:20" s="58" customFormat="1" ht="45">
      <c r="A290" s="57">
        <v>8</v>
      </c>
      <c r="B290" s="63" t="s">
        <v>371</v>
      </c>
      <c r="C290" s="56">
        <v>2200000</v>
      </c>
      <c r="D290" s="75">
        <v>2</v>
      </c>
      <c r="E290" s="56">
        <f t="shared" si="48"/>
        <v>4400000</v>
      </c>
      <c r="F290" s="71">
        <v>8</v>
      </c>
      <c r="G290" s="182" t="s">
        <v>371</v>
      </c>
      <c r="H290" s="71" t="s">
        <v>553</v>
      </c>
      <c r="I290" s="71">
        <v>1</v>
      </c>
      <c r="J290" s="117">
        <v>2200000</v>
      </c>
      <c r="K290" s="122">
        <v>2</v>
      </c>
      <c r="L290" s="42">
        <v>9000000</v>
      </c>
      <c r="M290" s="118">
        <f t="shared" si="49"/>
        <v>2.0454545454545454</v>
      </c>
      <c r="N290" s="124">
        <f t="shared" si="50"/>
        <v>7650000</v>
      </c>
      <c r="O290" s="125">
        <v>1.18</v>
      </c>
      <c r="P290" s="57"/>
      <c r="Q290" s="194">
        <v>7650000</v>
      </c>
      <c r="R290" s="85">
        <f t="shared" si="47"/>
        <v>0</v>
      </c>
      <c r="S290" s="111"/>
      <c r="T290" s="85"/>
    </row>
    <row r="291" spans="1:20" s="58" customFormat="1" ht="32.25" customHeight="1">
      <c r="A291" s="57">
        <v>9</v>
      </c>
      <c r="B291" s="63" t="s">
        <v>372</v>
      </c>
      <c r="C291" s="56">
        <v>1800000</v>
      </c>
      <c r="D291" s="75">
        <v>2</v>
      </c>
      <c r="E291" s="56">
        <f t="shared" si="48"/>
        <v>3600000</v>
      </c>
      <c r="F291" s="71">
        <v>9</v>
      </c>
      <c r="G291" s="182" t="s">
        <v>372</v>
      </c>
      <c r="H291" s="71" t="s">
        <v>553</v>
      </c>
      <c r="I291" s="71">
        <v>1</v>
      </c>
      <c r="J291" s="117">
        <v>1800000</v>
      </c>
      <c r="K291" s="122">
        <v>2</v>
      </c>
      <c r="L291" s="42">
        <v>8000000</v>
      </c>
      <c r="M291" s="118">
        <f t="shared" si="49"/>
        <v>2.2222222222222223</v>
      </c>
      <c r="N291" s="124">
        <f t="shared" si="50"/>
        <v>6800000</v>
      </c>
      <c r="O291" s="125">
        <v>1.18</v>
      </c>
      <c r="P291" s="57"/>
      <c r="Q291" s="194">
        <v>6800000</v>
      </c>
      <c r="R291" s="85">
        <f t="shared" si="47"/>
        <v>0</v>
      </c>
      <c r="S291" s="111"/>
      <c r="T291" s="85"/>
    </row>
    <row r="292" spans="1:20" s="58" customFormat="1" ht="30">
      <c r="A292" s="57">
        <v>10</v>
      </c>
      <c r="B292" s="63" t="s">
        <v>373</v>
      </c>
      <c r="C292" s="56">
        <v>1800000</v>
      </c>
      <c r="D292" s="75">
        <v>2</v>
      </c>
      <c r="E292" s="56">
        <f t="shared" si="48"/>
        <v>3600000</v>
      </c>
      <c r="F292" s="71">
        <v>10</v>
      </c>
      <c r="G292" s="182" t="s">
        <v>373</v>
      </c>
      <c r="H292" s="71" t="s">
        <v>553</v>
      </c>
      <c r="I292" s="71">
        <v>1</v>
      </c>
      <c r="J292" s="117">
        <v>1800000</v>
      </c>
      <c r="K292" s="122">
        <v>2</v>
      </c>
      <c r="L292" s="42">
        <v>8000000</v>
      </c>
      <c r="M292" s="118">
        <f t="shared" si="49"/>
        <v>2.2222222222222223</v>
      </c>
      <c r="N292" s="124">
        <f t="shared" si="50"/>
        <v>6800000</v>
      </c>
      <c r="O292" s="125">
        <v>1.18</v>
      </c>
      <c r="P292" s="57"/>
      <c r="Q292" s="194">
        <v>6800000</v>
      </c>
      <c r="R292" s="85">
        <f t="shared" si="47"/>
        <v>0</v>
      </c>
      <c r="S292" s="111"/>
      <c r="T292" s="85"/>
    </row>
    <row r="293" spans="1:20" s="58" customFormat="1" ht="30">
      <c r="A293" s="57">
        <v>11</v>
      </c>
      <c r="B293" s="63" t="s">
        <v>374</v>
      </c>
      <c r="C293" s="56">
        <v>1600000</v>
      </c>
      <c r="D293" s="75">
        <v>1.8</v>
      </c>
      <c r="E293" s="56">
        <f t="shared" si="48"/>
        <v>2880000</v>
      </c>
      <c r="F293" s="71">
        <v>11</v>
      </c>
      <c r="G293" s="182" t="s">
        <v>374</v>
      </c>
      <c r="H293" s="71" t="s">
        <v>553</v>
      </c>
      <c r="I293" s="71">
        <v>1</v>
      </c>
      <c r="J293" s="117">
        <v>1600000</v>
      </c>
      <c r="K293" s="122">
        <v>1.8</v>
      </c>
      <c r="L293" s="42">
        <v>8000000</v>
      </c>
      <c r="M293" s="118">
        <f t="shared" si="49"/>
        <v>2.7777777777777777</v>
      </c>
      <c r="N293" s="124">
        <f t="shared" si="50"/>
        <v>6800000</v>
      </c>
      <c r="O293" s="125">
        <v>1.18</v>
      </c>
      <c r="P293" s="57"/>
      <c r="Q293" s="194">
        <v>6800000</v>
      </c>
      <c r="R293" s="85">
        <f t="shared" si="47"/>
        <v>0</v>
      </c>
      <c r="S293" s="111"/>
      <c r="T293" s="85"/>
    </row>
    <row r="294" spans="1:20" s="58" customFormat="1" ht="30">
      <c r="A294" s="57">
        <v>12</v>
      </c>
      <c r="B294" s="63" t="s">
        <v>375</v>
      </c>
      <c r="C294" s="56">
        <v>1600000</v>
      </c>
      <c r="D294" s="75">
        <v>1.5</v>
      </c>
      <c r="E294" s="56">
        <f t="shared" si="48"/>
        <v>2400000</v>
      </c>
      <c r="F294" s="71">
        <v>12</v>
      </c>
      <c r="G294" s="182" t="s">
        <v>375</v>
      </c>
      <c r="H294" s="71" t="s">
        <v>553</v>
      </c>
      <c r="I294" s="71">
        <v>1</v>
      </c>
      <c r="J294" s="117">
        <v>1600000</v>
      </c>
      <c r="K294" s="122">
        <v>1.5</v>
      </c>
      <c r="L294" s="42">
        <v>8000000</v>
      </c>
      <c r="M294" s="118">
        <f t="shared" si="49"/>
        <v>3.3333333333333335</v>
      </c>
      <c r="N294" s="124">
        <f t="shared" si="50"/>
        <v>6800000</v>
      </c>
      <c r="O294" s="125">
        <v>1.18</v>
      </c>
      <c r="P294" s="57"/>
      <c r="Q294" s="194">
        <v>6800000</v>
      </c>
      <c r="R294" s="85">
        <f t="shared" si="47"/>
        <v>0</v>
      </c>
      <c r="S294" s="111"/>
      <c r="T294" s="85"/>
    </row>
    <row r="295" spans="1:20" s="58" customFormat="1" ht="31.5" customHeight="1">
      <c r="A295" s="57">
        <v>13</v>
      </c>
      <c r="B295" s="63" t="s">
        <v>376</v>
      </c>
      <c r="C295" s="56">
        <v>1800000</v>
      </c>
      <c r="D295" s="75">
        <v>1.5</v>
      </c>
      <c r="E295" s="56">
        <f t="shared" si="48"/>
        <v>2700000</v>
      </c>
      <c r="F295" s="71">
        <v>13</v>
      </c>
      <c r="G295" s="182" t="s">
        <v>376</v>
      </c>
      <c r="H295" s="71" t="s">
        <v>553</v>
      </c>
      <c r="I295" s="71">
        <v>1</v>
      </c>
      <c r="J295" s="117">
        <v>1800000</v>
      </c>
      <c r="K295" s="122">
        <v>1.5</v>
      </c>
      <c r="L295" s="42">
        <v>8000000</v>
      </c>
      <c r="M295" s="118">
        <f t="shared" si="49"/>
        <v>2.962962962962963</v>
      </c>
      <c r="N295" s="124">
        <f t="shared" si="50"/>
        <v>6800000</v>
      </c>
      <c r="O295" s="125">
        <v>1.18</v>
      </c>
      <c r="P295" s="57"/>
      <c r="Q295" s="194">
        <v>6800000</v>
      </c>
      <c r="R295" s="85">
        <f t="shared" si="47"/>
        <v>0</v>
      </c>
      <c r="S295" s="111"/>
      <c r="T295" s="85"/>
    </row>
    <row r="296" spans="1:20" s="58" customFormat="1" ht="30">
      <c r="A296" s="57">
        <v>14</v>
      </c>
      <c r="B296" s="63" t="s">
        <v>377</v>
      </c>
      <c r="C296" s="56">
        <v>1800000</v>
      </c>
      <c r="D296" s="75">
        <v>1.5</v>
      </c>
      <c r="E296" s="56">
        <f t="shared" si="48"/>
        <v>2700000</v>
      </c>
      <c r="F296" s="71">
        <v>14</v>
      </c>
      <c r="G296" s="182" t="s">
        <v>377</v>
      </c>
      <c r="H296" s="71" t="s">
        <v>553</v>
      </c>
      <c r="I296" s="71">
        <v>1</v>
      </c>
      <c r="J296" s="117">
        <v>1800000</v>
      </c>
      <c r="K296" s="122">
        <v>1.5</v>
      </c>
      <c r="L296" s="42">
        <v>8000000</v>
      </c>
      <c r="M296" s="118">
        <f t="shared" si="49"/>
        <v>2.962962962962963</v>
      </c>
      <c r="N296" s="124">
        <f t="shared" si="50"/>
        <v>6800000</v>
      </c>
      <c r="O296" s="125">
        <v>1.18</v>
      </c>
      <c r="P296" s="57"/>
      <c r="Q296" s="194">
        <v>6800000</v>
      </c>
      <c r="R296" s="85">
        <f t="shared" si="47"/>
        <v>0</v>
      </c>
      <c r="S296" s="111"/>
      <c r="T296" s="85"/>
    </row>
    <row r="297" spans="1:20" s="58" customFormat="1" ht="30">
      <c r="A297" s="57">
        <v>15</v>
      </c>
      <c r="B297" s="63" t="s">
        <v>378</v>
      </c>
      <c r="C297" s="56">
        <v>1800000</v>
      </c>
      <c r="D297" s="75">
        <v>2</v>
      </c>
      <c r="E297" s="56">
        <f t="shared" si="48"/>
        <v>3600000</v>
      </c>
      <c r="F297" s="71">
        <v>15</v>
      </c>
      <c r="G297" s="182" t="s">
        <v>378</v>
      </c>
      <c r="H297" s="71" t="s">
        <v>553</v>
      </c>
      <c r="I297" s="71">
        <v>1</v>
      </c>
      <c r="J297" s="117">
        <v>1800000</v>
      </c>
      <c r="K297" s="122">
        <v>2</v>
      </c>
      <c r="L297" s="42">
        <v>8000000</v>
      </c>
      <c r="M297" s="118">
        <f t="shared" si="49"/>
        <v>2.2222222222222223</v>
      </c>
      <c r="N297" s="124">
        <f t="shared" si="50"/>
        <v>6800000</v>
      </c>
      <c r="O297" s="125">
        <v>1.18</v>
      </c>
      <c r="P297" s="57"/>
      <c r="Q297" s="194">
        <v>6800000</v>
      </c>
      <c r="R297" s="85">
        <f t="shared" si="47"/>
        <v>0</v>
      </c>
      <c r="S297" s="111"/>
      <c r="T297" s="85"/>
    </row>
    <row r="298" spans="1:20" s="58" customFormat="1" ht="30">
      <c r="A298" s="57">
        <v>16</v>
      </c>
      <c r="B298" s="63" t="s">
        <v>379</v>
      </c>
      <c r="C298" s="56">
        <v>350000</v>
      </c>
      <c r="D298" s="75">
        <v>8.6</v>
      </c>
      <c r="E298" s="56">
        <f t="shared" si="48"/>
        <v>3010000</v>
      </c>
      <c r="F298" s="71">
        <v>16</v>
      </c>
      <c r="G298" s="182" t="s">
        <v>379</v>
      </c>
      <c r="H298" s="71" t="s">
        <v>553</v>
      </c>
      <c r="I298" s="71">
        <v>1</v>
      </c>
      <c r="J298" s="117">
        <v>350000</v>
      </c>
      <c r="K298" s="122">
        <v>8.6</v>
      </c>
      <c r="L298" s="42">
        <v>6000000</v>
      </c>
      <c r="M298" s="118">
        <f t="shared" si="49"/>
        <v>1.9933554817275747</v>
      </c>
      <c r="N298" s="124">
        <f t="shared" si="50"/>
        <v>5100000</v>
      </c>
      <c r="O298" s="125">
        <v>1.18</v>
      </c>
      <c r="P298" s="57"/>
      <c r="Q298" s="194">
        <v>5100000</v>
      </c>
      <c r="R298" s="85">
        <f t="shared" si="47"/>
        <v>0</v>
      </c>
      <c r="S298" s="111"/>
      <c r="T298" s="85"/>
    </row>
    <row r="299" spans="1:20" s="58" customFormat="1" ht="30">
      <c r="A299" s="57">
        <v>17</v>
      </c>
      <c r="B299" s="63" t="s">
        <v>380</v>
      </c>
      <c r="C299" s="56">
        <v>250000</v>
      </c>
      <c r="D299" s="75">
        <v>9.5</v>
      </c>
      <c r="E299" s="56">
        <f t="shared" si="48"/>
        <v>2375000</v>
      </c>
      <c r="F299" s="71">
        <v>17</v>
      </c>
      <c r="G299" s="182" t="s">
        <v>380</v>
      </c>
      <c r="H299" s="71" t="s">
        <v>553</v>
      </c>
      <c r="I299" s="71">
        <v>1</v>
      </c>
      <c r="J299" s="117">
        <v>250000</v>
      </c>
      <c r="K299" s="122">
        <v>9.5</v>
      </c>
      <c r="L299" s="42">
        <v>5000000</v>
      </c>
      <c r="M299" s="118">
        <f t="shared" si="49"/>
        <v>2.1052631578947367</v>
      </c>
      <c r="N299" s="124">
        <f t="shared" si="50"/>
        <v>4250000</v>
      </c>
      <c r="O299" s="125">
        <v>1.18</v>
      </c>
      <c r="P299" s="57"/>
      <c r="Q299" s="194">
        <v>4250000</v>
      </c>
      <c r="R299" s="85">
        <f t="shared" si="47"/>
        <v>0</v>
      </c>
      <c r="S299" s="111"/>
      <c r="T299" s="85"/>
    </row>
    <row r="300" spans="1:20" s="58" customFormat="1" ht="30">
      <c r="A300" s="57">
        <v>18</v>
      </c>
      <c r="B300" s="63" t="s">
        <v>381</v>
      </c>
      <c r="C300" s="56">
        <v>250000</v>
      </c>
      <c r="D300" s="75">
        <v>9.5</v>
      </c>
      <c r="E300" s="56">
        <f t="shared" si="48"/>
        <v>2375000</v>
      </c>
      <c r="F300" s="71">
        <v>18</v>
      </c>
      <c r="G300" s="182" t="s">
        <v>381</v>
      </c>
      <c r="H300" s="71" t="s">
        <v>553</v>
      </c>
      <c r="I300" s="71">
        <v>1</v>
      </c>
      <c r="J300" s="117">
        <v>250000</v>
      </c>
      <c r="K300" s="122">
        <v>9.5</v>
      </c>
      <c r="L300" s="42">
        <v>5000000</v>
      </c>
      <c r="M300" s="118">
        <f t="shared" si="49"/>
        <v>2.1052631578947367</v>
      </c>
      <c r="N300" s="124">
        <f t="shared" si="50"/>
        <v>4250000</v>
      </c>
      <c r="O300" s="125">
        <v>1.18</v>
      </c>
      <c r="P300" s="57"/>
      <c r="Q300" s="194">
        <v>4250000</v>
      </c>
      <c r="R300" s="85">
        <f t="shared" si="47"/>
        <v>0</v>
      </c>
      <c r="S300" s="111"/>
      <c r="T300" s="85"/>
    </row>
    <row r="301" spans="1:20" s="58" customFormat="1" ht="30">
      <c r="A301" s="57">
        <v>19</v>
      </c>
      <c r="B301" s="63" t="s">
        <v>382</v>
      </c>
      <c r="C301" s="56">
        <v>250000</v>
      </c>
      <c r="D301" s="75">
        <v>9.5</v>
      </c>
      <c r="E301" s="56">
        <f t="shared" si="48"/>
        <v>2375000</v>
      </c>
      <c r="F301" s="71">
        <v>19</v>
      </c>
      <c r="G301" s="182" t="s">
        <v>382</v>
      </c>
      <c r="H301" s="71" t="s">
        <v>553</v>
      </c>
      <c r="I301" s="71">
        <v>1</v>
      </c>
      <c r="J301" s="117">
        <v>250000</v>
      </c>
      <c r="K301" s="122">
        <v>9.5</v>
      </c>
      <c r="L301" s="42">
        <v>7500000</v>
      </c>
      <c r="M301" s="118">
        <f t="shared" si="49"/>
        <v>3.1578947368421053</v>
      </c>
      <c r="N301" s="192">
        <v>6380000</v>
      </c>
      <c r="O301" s="125">
        <v>1.18</v>
      </c>
      <c r="P301" s="57"/>
      <c r="Q301" s="194">
        <v>6380000</v>
      </c>
      <c r="R301" s="85">
        <f t="shared" si="47"/>
        <v>0</v>
      </c>
      <c r="S301" s="111"/>
      <c r="T301" s="85"/>
    </row>
    <row r="302" spans="1:20" s="58" customFormat="1" ht="30">
      <c r="A302" s="57">
        <v>20</v>
      </c>
      <c r="B302" s="63" t="s">
        <v>383</v>
      </c>
      <c r="C302" s="56">
        <v>250000</v>
      </c>
      <c r="D302" s="75">
        <v>9.5</v>
      </c>
      <c r="E302" s="56">
        <f t="shared" si="48"/>
        <v>2375000</v>
      </c>
      <c r="F302" s="71">
        <v>20</v>
      </c>
      <c r="G302" s="182" t="s">
        <v>383</v>
      </c>
      <c r="H302" s="71" t="s">
        <v>553</v>
      </c>
      <c r="I302" s="71">
        <v>1</v>
      </c>
      <c r="J302" s="117">
        <v>250000</v>
      </c>
      <c r="K302" s="122">
        <v>9.5</v>
      </c>
      <c r="L302" s="42">
        <v>6000000</v>
      </c>
      <c r="M302" s="118">
        <f t="shared" si="49"/>
        <v>2.526315789473684</v>
      </c>
      <c r="N302" s="124">
        <f>L302*$B$2</f>
        <v>5100000</v>
      </c>
      <c r="O302" s="125">
        <v>1.18</v>
      </c>
      <c r="P302" s="57"/>
      <c r="Q302" s="194">
        <v>5100000</v>
      </c>
      <c r="R302" s="85">
        <f t="shared" si="47"/>
        <v>0</v>
      </c>
      <c r="S302" s="111"/>
      <c r="T302" s="85"/>
    </row>
    <row r="303" spans="1:20" s="58" customFormat="1" ht="30">
      <c r="A303" s="57">
        <v>21</v>
      </c>
      <c r="B303" s="63" t="s">
        <v>549</v>
      </c>
      <c r="C303" s="56">
        <v>250000</v>
      </c>
      <c r="D303" s="75">
        <v>9.5</v>
      </c>
      <c r="E303" s="56">
        <f t="shared" si="48"/>
        <v>2375000</v>
      </c>
      <c r="F303" s="71">
        <v>21</v>
      </c>
      <c r="G303" s="182" t="s">
        <v>549</v>
      </c>
      <c r="H303" s="71" t="s">
        <v>553</v>
      </c>
      <c r="I303" s="71">
        <v>1</v>
      </c>
      <c r="J303" s="117">
        <v>250000</v>
      </c>
      <c r="K303" s="122">
        <v>9.5</v>
      </c>
      <c r="L303" s="42">
        <v>5000000</v>
      </c>
      <c r="M303" s="118">
        <f t="shared" si="49"/>
        <v>2.1052631578947367</v>
      </c>
      <c r="N303" s="124">
        <f>L303*$B$2</f>
        <v>4250000</v>
      </c>
      <c r="O303" s="125">
        <v>1.18</v>
      </c>
      <c r="P303" s="57"/>
      <c r="Q303" s="194">
        <v>4250000</v>
      </c>
      <c r="R303" s="85">
        <f t="shared" si="47"/>
        <v>0</v>
      </c>
      <c r="S303" s="111"/>
      <c r="T303" s="85"/>
    </row>
    <row r="304" spans="1:20" s="58" customFormat="1" ht="30">
      <c r="A304" s="57">
        <v>22</v>
      </c>
      <c r="B304" s="63" t="s">
        <v>400</v>
      </c>
      <c r="C304" s="56">
        <v>550000</v>
      </c>
      <c r="D304" s="75">
        <v>2</v>
      </c>
      <c r="E304" s="56">
        <f t="shared" si="48"/>
        <v>1100000</v>
      </c>
      <c r="F304" s="71">
        <v>22</v>
      </c>
      <c r="G304" s="182" t="s">
        <v>400</v>
      </c>
      <c r="H304" s="71" t="s">
        <v>553</v>
      </c>
      <c r="I304" s="71">
        <v>1</v>
      </c>
      <c r="J304" s="117">
        <v>550000</v>
      </c>
      <c r="K304" s="122">
        <v>2</v>
      </c>
      <c r="L304" s="42">
        <v>4500000</v>
      </c>
      <c r="M304" s="118">
        <f t="shared" si="49"/>
        <v>4.090909090909091</v>
      </c>
      <c r="N304" s="192">
        <v>3800000</v>
      </c>
      <c r="O304" s="125">
        <v>1.18</v>
      </c>
      <c r="P304" s="57"/>
      <c r="Q304" s="194">
        <v>3800000</v>
      </c>
      <c r="R304" s="85">
        <f t="shared" si="47"/>
        <v>0</v>
      </c>
      <c r="S304" s="111"/>
      <c r="T304" s="85"/>
    </row>
    <row r="305" spans="1:20" s="58" customFormat="1" ht="30">
      <c r="A305" s="57">
        <v>23</v>
      </c>
      <c r="B305" s="63" t="s">
        <v>401</v>
      </c>
      <c r="C305" s="56">
        <v>350000</v>
      </c>
      <c r="D305" s="75">
        <v>2</v>
      </c>
      <c r="E305" s="56">
        <f t="shared" si="48"/>
        <v>700000</v>
      </c>
      <c r="F305" s="71">
        <v>23</v>
      </c>
      <c r="G305" s="182" t="s">
        <v>401</v>
      </c>
      <c r="H305" s="71" t="s">
        <v>553</v>
      </c>
      <c r="I305" s="71">
        <v>1</v>
      </c>
      <c r="J305" s="117">
        <v>350000</v>
      </c>
      <c r="K305" s="122">
        <v>2</v>
      </c>
      <c r="L305" s="42">
        <v>3800000</v>
      </c>
      <c r="M305" s="118">
        <f t="shared" si="49"/>
        <v>5.428571428571429</v>
      </c>
      <c r="N305" s="124">
        <f>L305*$B$2</f>
        <v>3230000</v>
      </c>
      <c r="O305" s="125">
        <v>1.18</v>
      </c>
      <c r="P305" s="57"/>
      <c r="Q305" s="194">
        <v>3230000</v>
      </c>
      <c r="R305" s="85">
        <f t="shared" si="47"/>
        <v>0</v>
      </c>
      <c r="S305" s="111"/>
      <c r="T305" s="85"/>
    </row>
    <row r="306" spans="1:20" s="58" customFormat="1" ht="18.75">
      <c r="A306" s="57">
        <v>24</v>
      </c>
      <c r="B306" s="63" t="s">
        <v>402</v>
      </c>
      <c r="C306" s="56">
        <v>250000</v>
      </c>
      <c r="D306" s="75">
        <v>2</v>
      </c>
      <c r="E306" s="56">
        <f t="shared" si="48"/>
        <v>500000</v>
      </c>
      <c r="F306" s="71">
        <v>24</v>
      </c>
      <c r="G306" s="182" t="s">
        <v>402</v>
      </c>
      <c r="H306" s="71" t="s">
        <v>553</v>
      </c>
      <c r="I306" s="71">
        <v>1</v>
      </c>
      <c r="J306" s="117">
        <v>250000</v>
      </c>
      <c r="K306" s="122">
        <v>2</v>
      </c>
      <c r="L306" s="42">
        <v>3000000</v>
      </c>
      <c r="M306" s="118">
        <f t="shared" si="49"/>
        <v>6</v>
      </c>
      <c r="N306" s="124">
        <f>L306*$B$2</f>
        <v>2550000</v>
      </c>
      <c r="O306" s="125">
        <v>1.18</v>
      </c>
      <c r="P306" s="57"/>
      <c r="Q306" s="194">
        <v>2550000</v>
      </c>
      <c r="R306" s="85">
        <f t="shared" si="47"/>
        <v>0</v>
      </c>
      <c r="S306" s="111"/>
      <c r="T306" s="85"/>
    </row>
    <row r="307" spans="1:20" s="58" customFormat="1" ht="18.75">
      <c r="A307" s="64">
        <v>2</v>
      </c>
      <c r="B307" s="74" t="s">
        <v>288</v>
      </c>
      <c r="C307" s="56"/>
      <c r="D307" s="75"/>
      <c r="E307" s="56"/>
      <c r="F307" s="114" t="s">
        <v>112</v>
      </c>
      <c r="G307" s="181" t="s">
        <v>288</v>
      </c>
      <c r="H307" s="71" t="s">
        <v>550</v>
      </c>
      <c r="I307" s="71"/>
      <c r="J307" s="117"/>
      <c r="K307" s="122"/>
      <c r="L307" s="42"/>
      <c r="M307" s="118"/>
      <c r="N307" s="124"/>
      <c r="O307" s="125"/>
      <c r="P307" s="57"/>
      <c r="Q307" s="194"/>
      <c r="R307" s="85">
        <f t="shared" si="47"/>
        <v>0</v>
      </c>
      <c r="S307" s="111"/>
      <c r="T307" s="85"/>
    </row>
    <row r="308" spans="1:20" s="58" customFormat="1" ht="30">
      <c r="A308" s="57">
        <v>1</v>
      </c>
      <c r="B308" s="63" t="s">
        <v>411</v>
      </c>
      <c r="C308" s="56">
        <v>550000</v>
      </c>
      <c r="D308" s="75">
        <v>10</v>
      </c>
      <c r="E308" s="56">
        <f aca="true" t="shared" si="51" ref="E308:E330">C308*D308</f>
        <v>5500000</v>
      </c>
      <c r="F308" s="71">
        <v>1</v>
      </c>
      <c r="G308" s="182" t="s">
        <v>411</v>
      </c>
      <c r="H308" s="71" t="s">
        <v>550</v>
      </c>
      <c r="I308" s="71">
        <v>1</v>
      </c>
      <c r="J308" s="117">
        <v>550000</v>
      </c>
      <c r="K308" s="122">
        <v>10</v>
      </c>
      <c r="L308" s="42">
        <v>10000000</v>
      </c>
      <c r="M308" s="118">
        <f aca="true" t="shared" si="52" ref="M308:M330">L308/E308</f>
        <v>1.8181818181818181</v>
      </c>
      <c r="N308" s="124">
        <f aca="true" t="shared" si="53" ref="N308:N330">L308*$B$2</f>
        <v>8500000</v>
      </c>
      <c r="O308" s="125">
        <v>1.18</v>
      </c>
      <c r="P308" s="57"/>
      <c r="Q308" s="194">
        <v>8500000</v>
      </c>
      <c r="R308" s="85">
        <f t="shared" si="47"/>
        <v>0</v>
      </c>
      <c r="S308" s="111"/>
      <c r="T308" s="85"/>
    </row>
    <row r="309" spans="1:20" s="58" customFormat="1" ht="30" customHeight="1">
      <c r="A309" s="57">
        <v>2</v>
      </c>
      <c r="B309" s="63" t="s">
        <v>412</v>
      </c>
      <c r="C309" s="56">
        <v>350000</v>
      </c>
      <c r="D309" s="75">
        <v>8.6</v>
      </c>
      <c r="E309" s="56">
        <f t="shared" si="51"/>
        <v>3010000</v>
      </c>
      <c r="F309" s="71">
        <v>2</v>
      </c>
      <c r="G309" s="182" t="s">
        <v>412</v>
      </c>
      <c r="H309" s="71" t="s">
        <v>550</v>
      </c>
      <c r="I309" s="71">
        <v>1</v>
      </c>
      <c r="J309" s="117">
        <v>350000</v>
      </c>
      <c r="K309" s="122">
        <v>8.6</v>
      </c>
      <c r="L309" s="42">
        <v>7000000</v>
      </c>
      <c r="M309" s="118">
        <f t="shared" si="52"/>
        <v>2.3255813953488373</v>
      </c>
      <c r="N309" s="124">
        <f t="shared" si="53"/>
        <v>5950000</v>
      </c>
      <c r="O309" s="125">
        <v>1.18</v>
      </c>
      <c r="P309" s="57"/>
      <c r="Q309" s="194">
        <v>5950000</v>
      </c>
      <c r="R309" s="85">
        <f t="shared" si="47"/>
        <v>0</v>
      </c>
      <c r="S309" s="111"/>
      <c r="T309" s="85"/>
    </row>
    <row r="310" spans="1:20" s="58" customFormat="1" ht="31.5" customHeight="1">
      <c r="A310" s="57">
        <v>3</v>
      </c>
      <c r="B310" s="63" t="s">
        <v>413</v>
      </c>
      <c r="C310" s="56">
        <v>350000</v>
      </c>
      <c r="D310" s="75">
        <v>8.6</v>
      </c>
      <c r="E310" s="56">
        <f t="shared" si="51"/>
        <v>3010000</v>
      </c>
      <c r="F310" s="71">
        <v>3</v>
      </c>
      <c r="G310" s="182" t="s">
        <v>413</v>
      </c>
      <c r="H310" s="71" t="s">
        <v>550</v>
      </c>
      <c r="I310" s="71">
        <v>1</v>
      </c>
      <c r="J310" s="117">
        <v>350000</v>
      </c>
      <c r="K310" s="122">
        <v>8.6</v>
      </c>
      <c r="L310" s="42">
        <v>7000000</v>
      </c>
      <c r="M310" s="118">
        <f t="shared" si="52"/>
        <v>2.3255813953488373</v>
      </c>
      <c r="N310" s="124">
        <f t="shared" si="53"/>
        <v>5950000</v>
      </c>
      <c r="O310" s="125">
        <v>1.18</v>
      </c>
      <c r="P310" s="57"/>
      <c r="Q310" s="194">
        <v>5950000</v>
      </c>
      <c r="R310" s="85">
        <f t="shared" si="47"/>
        <v>0</v>
      </c>
      <c r="S310" s="111"/>
      <c r="T310" s="85"/>
    </row>
    <row r="311" spans="1:20" s="58" customFormat="1" ht="32.25" customHeight="1">
      <c r="A311" s="57">
        <v>4</v>
      </c>
      <c r="B311" s="63" t="s">
        <v>414</v>
      </c>
      <c r="C311" s="56">
        <v>350000</v>
      </c>
      <c r="D311" s="75">
        <v>8.6</v>
      </c>
      <c r="E311" s="56">
        <f t="shared" si="51"/>
        <v>3010000</v>
      </c>
      <c r="F311" s="71">
        <v>4</v>
      </c>
      <c r="G311" s="182" t="s">
        <v>414</v>
      </c>
      <c r="H311" s="71" t="s">
        <v>550</v>
      </c>
      <c r="I311" s="71">
        <v>1</v>
      </c>
      <c r="J311" s="117">
        <v>350000</v>
      </c>
      <c r="K311" s="122">
        <v>8.6</v>
      </c>
      <c r="L311" s="42">
        <v>7000000</v>
      </c>
      <c r="M311" s="118">
        <f t="shared" si="52"/>
        <v>2.3255813953488373</v>
      </c>
      <c r="N311" s="124">
        <f t="shared" si="53"/>
        <v>5950000</v>
      </c>
      <c r="O311" s="125">
        <v>1.18</v>
      </c>
      <c r="P311" s="57"/>
      <c r="Q311" s="194">
        <v>5950000</v>
      </c>
      <c r="R311" s="85">
        <f t="shared" si="47"/>
        <v>0</v>
      </c>
      <c r="S311" s="111"/>
      <c r="T311" s="85"/>
    </row>
    <row r="312" spans="1:20" s="58" customFormat="1" ht="30">
      <c r="A312" s="57">
        <v>5</v>
      </c>
      <c r="B312" s="63" t="s">
        <v>415</v>
      </c>
      <c r="C312" s="56">
        <v>350000</v>
      </c>
      <c r="D312" s="75">
        <v>8.6</v>
      </c>
      <c r="E312" s="56">
        <f t="shared" si="51"/>
        <v>3010000</v>
      </c>
      <c r="F312" s="71">
        <v>5</v>
      </c>
      <c r="G312" s="182" t="s">
        <v>415</v>
      </c>
      <c r="H312" s="71" t="s">
        <v>550</v>
      </c>
      <c r="I312" s="71">
        <v>1</v>
      </c>
      <c r="J312" s="117">
        <v>350000</v>
      </c>
      <c r="K312" s="122">
        <v>8.6</v>
      </c>
      <c r="L312" s="42">
        <v>7000000</v>
      </c>
      <c r="M312" s="118">
        <f t="shared" si="52"/>
        <v>2.3255813953488373</v>
      </c>
      <c r="N312" s="124">
        <f t="shared" si="53"/>
        <v>5950000</v>
      </c>
      <c r="O312" s="125">
        <v>1.18</v>
      </c>
      <c r="P312" s="57"/>
      <c r="Q312" s="194">
        <v>5950000</v>
      </c>
      <c r="R312" s="85">
        <f t="shared" si="47"/>
        <v>0</v>
      </c>
      <c r="S312" s="111"/>
      <c r="T312" s="85"/>
    </row>
    <row r="313" spans="1:20" s="58" customFormat="1" ht="33.75" customHeight="1">
      <c r="A313" s="57">
        <v>6</v>
      </c>
      <c r="B313" s="63" t="s">
        <v>416</v>
      </c>
      <c r="C313" s="56">
        <v>350000</v>
      </c>
      <c r="D313" s="75">
        <v>8.6</v>
      </c>
      <c r="E313" s="56">
        <f t="shared" si="51"/>
        <v>3010000</v>
      </c>
      <c r="F313" s="71">
        <v>6</v>
      </c>
      <c r="G313" s="182" t="s">
        <v>416</v>
      </c>
      <c r="H313" s="71" t="s">
        <v>550</v>
      </c>
      <c r="I313" s="71">
        <v>1</v>
      </c>
      <c r="J313" s="117">
        <v>350000</v>
      </c>
      <c r="K313" s="122">
        <v>8.6</v>
      </c>
      <c r="L313" s="42">
        <v>7000000</v>
      </c>
      <c r="M313" s="118">
        <f t="shared" si="52"/>
        <v>2.3255813953488373</v>
      </c>
      <c r="N313" s="124">
        <f t="shared" si="53"/>
        <v>5950000</v>
      </c>
      <c r="O313" s="125">
        <v>1.18</v>
      </c>
      <c r="P313" s="57"/>
      <c r="Q313" s="194">
        <v>5950000</v>
      </c>
      <c r="R313" s="85">
        <f t="shared" si="47"/>
        <v>0</v>
      </c>
      <c r="S313" s="111"/>
      <c r="T313" s="85"/>
    </row>
    <row r="314" spans="1:20" s="58" customFormat="1" ht="30">
      <c r="A314" s="57">
        <v>7</v>
      </c>
      <c r="B314" s="63" t="s">
        <v>417</v>
      </c>
      <c r="C314" s="56">
        <v>350000</v>
      </c>
      <c r="D314" s="75">
        <v>8.6</v>
      </c>
      <c r="E314" s="56">
        <f t="shared" si="51"/>
        <v>3010000</v>
      </c>
      <c r="F314" s="71">
        <v>7</v>
      </c>
      <c r="G314" s="182" t="s">
        <v>417</v>
      </c>
      <c r="H314" s="71" t="s">
        <v>550</v>
      </c>
      <c r="I314" s="71">
        <v>1</v>
      </c>
      <c r="J314" s="117">
        <v>350000</v>
      </c>
      <c r="K314" s="122">
        <v>8.6</v>
      </c>
      <c r="L314" s="42">
        <v>7000000</v>
      </c>
      <c r="M314" s="118">
        <f t="shared" si="52"/>
        <v>2.3255813953488373</v>
      </c>
      <c r="N314" s="124">
        <f t="shared" si="53"/>
        <v>5950000</v>
      </c>
      <c r="O314" s="125">
        <v>1.18</v>
      </c>
      <c r="P314" s="57"/>
      <c r="Q314" s="194">
        <v>5950000</v>
      </c>
      <c r="R314" s="85">
        <f t="shared" si="47"/>
        <v>0</v>
      </c>
      <c r="S314" s="111"/>
      <c r="T314" s="85"/>
    </row>
    <row r="315" spans="1:20" s="58" customFormat="1" ht="30">
      <c r="A315" s="57">
        <v>8</v>
      </c>
      <c r="B315" s="63" t="s">
        <v>418</v>
      </c>
      <c r="C315" s="56">
        <v>350000</v>
      </c>
      <c r="D315" s="75">
        <v>8.6</v>
      </c>
      <c r="E315" s="56">
        <f t="shared" si="51"/>
        <v>3010000</v>
      </c>
      <c r="F315" s="71">
        <v>8</v>
      </c>
      <c r="G315" s="182" t="s">
        <v>418</v>
      </c>
      <c r="H315" s="71" t="s">
        <v>550</v>
      </c>
      <c r="I315" s="71">
        <v>1</v>
      </c>
      <c r="J315" s="117">
        <v>350000</v>
      </c>
      <c r="K315" s="122">
        <v>8.6</v>
      </c>
      <c r="L315" s="42">
        <v>7000000</v>
      </c>
      <c r="M315" s="118">
        <f t="shared" si="52"/>
        <v>2.3255813953488373</v>
      </c>
      <c r="N315" s="124">
        <f t="shared" si="53"/>
        <v>5950000</v>
      </c>
      <c r="O315" s="125">
        <v>1.18</v>
      </c>
      <c r="P315" s="57"/>
      <c r="Q315" s="194">
        <v>5950000</v>
      </c>
      <c r="R315" s="85">
        <f t="shared" si="47"/>
        <v>0</v>
      </c>
      <c r="S315" s="111"/>
      <c r="T315" s="85"/>
    </row>
    <row r="316" spans="1:20" s="58" customFormat="1" ht="30">
      <c r="A316" s="57">
        <v>9</v>
      </c>
      <c r="B316" s="63" t="s">
        <v>419</v>
      </c>
      <c r="C316" s="56">
        <v>250000</v>
      </c>
      <c r="D316" s="75">
        <v>10.5</v>
      </c>
      <c r="E316" s="56">
        <f t="shared" si="51"/>
        <v>2625000</v>
      </c>
      <c r="F316" s="71">
        <v>9</v>
      </c>
      <c r="G316" s="182" t="s">
        <v>419</v>
      </c>
      <c r="H316" s="71" t="s">
        <v>550</v>
      </c>
      <c r="I316" s="71">
        <v>1</v>
      </c>
      <c r="J316" s="117">
        <v>250000</v>
      </c>
      <c r="K316" s="122">
        <v>10.5</v>
      </c>
      <c r="L316" s="42">
        <v>6000000</v>
      </c>
      <c r="M316" s="118">
        <f t="shared" si="52"/>
        <v>2.2857142857142856</v>
      </c>
      <c r="N316" s="124">
        <f t="shared" si="53"/>
        <v>5100000</v>
      </c>
      <c r="O316" s="125">
        <v>1.18</v>
      </c>
      <c r="P316" s="57"/>
      <c r="Q316" s="194">
        <v>5100000</v>
      </c>
      <c r="R316" s="85">
        <f t="shared" si="47"/>
        <v>0</v>
      </c>
      <c r="S316" s="111"/>
      <c r="T316" s="85"/>
    </row>
    <row r="317" spans="1:20" s="58" customFormat="1" ht="30">
      <c r="A317" s="57">
        <v>10</v>
      </c>
      <c r="B317" s="63" t="s">
        <v>420</v>
      </c>
      <c r="C317" s="56">
        <v>250000</v>
      </c>
      <c r="D317" s="75">
        <v>10.5</v>
      </c>
      <c r="E317" s="56">
        <f t="shared" si="51"/>
        <v>2625000</v>
      </c>
      <c r="F317" s="71">
        <v>10</v>
      </c>
      <c r="G317" s="182" t="s">
        <v>420</v>
      </c>
      <c r="H317" s="71" t="s">
        <v>550</v>
      </c>
      <c r="I317" s="71">
        <v>1</v>
      </c>
      <c r="J317" s="117">
        <v>250000</v>
      </c>
      <c r="K317" s="122">
        <v>10.5</v>
      </c>
      <c r="L317" s="42">
        <v>6000000</v>
      </c>
      <c r="M317" s="118">
        <f t="shared" si="52"/>
        <v>2.2857142857142856</v>
      </c>
      <c r="N317" s="124">
        <f t="shared" si="53"/>
        <v>5100000</v>
      </c>
      <c r="O317" s="125">
        <v>1.18</v>
      </c>
      <c r="P317" s="57"/>
      <c r="Q317" s="194">
        <v>5100000</v>
      </c>
      <c r="R317" s="85">
        <f t="shared" si="47"/>
        <v>0</v>
      </c>
      <c r="S317" s="111"/>
      <c r="T317" s="85"/>
    </row>
    <row r="318" spans="1:20" s="58" customFormat="1" ht="30">
      <c r="A318" s="57">
        <v>11</v>
      </c>
      <c r="B318" s="63" t="s">
        <v>421</v>
      </c>
      <c r="C318" s="56">
        <v>250000</v>
      </c>
      <c r="D318" s="75">
        <v>10.5</v>
      </c>
      <c r="E318" s="56">
        <f t="shared" si="51"/>
        <v>2625000</v>
      </c>
      <c r="F318" s="71">
        <v>11</v>
      </c>
      <c r="G318" s="182" t="s">
        <v>421</v>
      </c>
      <c r="H318" s="71" t="s">
        <v>550</v>
      </c>
      <c r="I318" s="71">
        <v>1</v>
      </c>
      <c r="J318" s="117">
        <v>250000</v>
      </c>
      <c r="K318" s="122">
        <v>10.5</v>
      </c>
      <c r="L318" s="42">
        <v>6000000</v>
      </c>
      <c r="M318" s="118">
        <f t="shared" si="52"/>
        <v>2.2857142857142856</v>
      </c>
      <c r="N318" s="124">
        <f t="shared" si="53"/>
        <v>5100000</v>
      </c>
      <c r="O318" s="125">
        <v>1.18</v>
      </c>
      <c r="P318" s="57"/>
      <c r="Q318" s="194">
        <v>5100000</v>
      </c>
      <c r="R318" s="85">
        <f t="shared" si="47"/>
        <v>0</v>
      </c>
      <c r="S318" s="111"/>
      <c r="T318" s="85"/>
    </row>
    <row r="319" spans="1:20" s="58" customFormat="1" ht="30">
      <c r="A319" s="57">
        <v>12</v>
      </c>
      <c r="B319" s="63" t="s">
        <v>422</v>
      </c>
      <c r="C319" s="56">
        <v>350000</v>
      </c>
      <c r="D319" s="75">
        <v>8.6</v>
      </c>
      <c r="E319" s="56">
        <f t="shared" si="51"/>
        <v>3010000</v>
      </c>
      <c r="F319" s="71">
        <v>12</v>
      </c>
      <c r="G319" s="182" t="s">
        <v>422</v>
      </c>
      <c r="H319" s="71" t="s">
        <v>550</v>
      </c>
      <c r="I319" s="71">
        <v>1</v>
      </c>
      <c r="J319" s="117">
        <v>350000</v>
      </c>
      <c r="K319" s="122">
        <v>8.6</v>
      </c>
      <c r="L319" s="42">
        <v>7000000</v>
      </c>
      <c r="M319" s="118">
        <f t="shared" si="52"/>
        <v>2.3255813953488373</v>
      </c>
      <c r="N319" s="124">
        <f t="shared" si="53"/>
        <v>5950000</v>
      </c>
      <c r="O319" s="125">
        <v>1.18</v>
      </c>
      <c r="P319" s="57"/>
      <c r="Q319" s="194">
        <v>5950000</v>
      </c>
      <c r="R319" s="85">
        <f t="shared" si="47"/>
        <v>0</v>
      </c>
      <c r="S319" s="111"/>
      <c r="T319" s="85"/>
    </row>
    <row r="320" spans="1:20" s="58" customFormat="1" ht="35.25" customHeight="1">
      <c r="A320" s="57">
        <v>13</v>
      </c>
      <c r="B320" s="63" t="s">
        <v>423</v>
      </c>
      <c r="C320" s="56">
        <v>350000</v>
      </c>
      <c r="D320" s="75">
        <v>8.6</v>
      </c>
      <c r="E320" s="56">
        <f t="shared" si="51"/>
        <v>3010000</v>
      </c>
      <c r="F320" s="71">
        <v>13</v>
      </c>
      <c r="G320" s="182" t="s">
        <v>423</v>
      </c>
      <c r="H320" s="71" t="s">
        <v>550</v>
      </c>
      <c r="I320" s="71">
        <v>1</v>
      </c>
      <c r="J320" s="117">
        <v>350000</v>
      </c>
      <c r="K320" s="122">
        <v>8.6</v>
      </c>
      <c r="L320" s="42">
        <v>7000000</v>
      </c>
      <c r="M320" s="118">
        <f t="shared" si="52"/>
        <v>2.3255813953488373</v>
      </c>
      <c r="N320" s="124">
        <f t="shared" si="53"/>
        <v>5950000</v>
      </c>
      <c r="O320" s="125">
        <v>1.18</v>
      </c>
      <c r="P320" s="57"/>
      <c r="Q320" s="194">
        <v>5950000</v>
      </c>
      <c r="R320" s="85">
        <f t="shared" si="47"/>
        <v>0</v>
      </c>
      <c r="S320" s="111"/>
      <c r="T320" s="85"/>
    </row>
    <row r="321" spans="1:20" s="58" customFormat="1" ht="36.75" customHeight="1">
      <c r="A321" s="57">
        <v>14</v>
      </c>
      <c r="B321" s="63" t="s">
        <v>424</v>
      </c>
      <c r="C321" s="56">
        <v>350000</v>
      </c>
      <c r="D321" s="75">
        <v>8.6</v>
      </c>
      <c r="E321" s="56">
        <f t="shared" si="51"/>
        <v>3010000</v>
      </c>
      <c r="F321" s="71">
        <v>14</v>
      </c>
      <c r="G321" s="182" t="s">
        <v>424</v>
      </c>
      <c r="H321" s="71" t="s">
        <v>550</v>
      </c>
      <c r="I321" s="71">
        <v>1</v>
      </c>
      <c r="J321" s="117">
        <v>350000</v>
      </c>
      <c r="K321" s="122">
        <v>8.6</v>
      </c>
      <c r="L321" s="42">
        <v>7000000</v>
      </c>
      <c r="M321" s="118">
        <f t="shared" si="52"/>
        <v>2.3255813953488373</v>
      </c>
      <c r="N321" s="124">
        <f t="shared" si="53"/>
        <v>5950000</v>
      </c>
      <c r="O321" s="125">
        <v>1.18</v>
      </c>
      <c r="P321" s="57"/>
      <c r="Q321" s="194">
        <v>5950000</v>
      </c>
      <c r="R321" s="85">
        <f t="shared" si="47"/>
        <v>0</v>
      </c>
      <c r="S321" s="111"/>
      <c r="T321" s="85"/>
    </row>
    <row r="322" spans="1:20" s="58" customFormat="1" ht="30">
      <c r="A322" s="57">
        <v>15</v>
      </c>
      <c r="B322" s="63" t="s">
        <v>425</v>
      </c>
      <c r="C322" s="56">
        <v>350000</v>
      </c>
      <c r="D322" s="75">
        <v>8.6</v>
      </c>
      <c r="E322" s="56">
        <f t="shared" si="51"/>
        <v>3010000</v>
      </c>
      <c r="F322" s="71">
        <v>15</v>
      </c>
      <c r="G322" s="182" t="s">
        <v>425</v>
      </c>
      <c r="H322" s="71" t="s">
        <v>550</v>
      </c>
      <c r="I322" s="71">
        <v>1</v>
      </c>
      <c r="J322" s="117">
        <v>350000</v>
      </c>
      <c r="K322" s="122">
        <v>8.6</v>
      </c>
      <c r="L322" s="42">
        <v>7000000</v>
      </c>
      <c r="M322" s="118">
        <f t="shared" si="52"/>
        <v>2.3255813953488373</v>
      </c>
      <c r="N322" s="124">
        <f t="shared" si="53"/>
        <v>5950000</v>
      </c>
      <c r="O322" s="125">
        <v>1.18</v>
      </c>
      <c r="P322" s="57"/>
      <c r="Q322" s="194">
        <v>5950000</v>
      </c>
      <c r="R322" s="85">
        <f t="shared" si="47"/>
        <v>0</v>
      </c>
      <c r="S322" s="111"/>
      <c r="T322" s="85"/>
    </row>
    <row r="323" spans="1:20" s="58" customFormat="1" ht="30">
      <c r="A323" s="57">
        <v>16</v>
      </c>
      <c r="B323" s="63" t="s">
        <v>426</v>
      </c>
      <c r="C323" s="56">
        <v>350000</v>
      </c>
      <c r="D323" s="75">
        <v>8.6</v>
      </c>
      <c r="E323" s="56">
        <f t="shared" si="51"/>
        <v>3010000</v>
      </c>
      <c r="F323" s="71">
        <v>16</v>
      </c>
      <c r="G323" s="182" t="s">
        <v>426</v>
      </c>
      <c r="H323" s="71" t="s">
        <v>550</v>
      </c>
      <c r="I323" s="71">
        <v>1</v>
      </c>
      <c r="J323" s="117">
        <v>350000</v>
      </c>
      <c r="K323" s="122">
        <v>8.6</v>
      </c>
      <c r="L323" s="42">
        <v>7000000</v>
      </c>
      <c r="M323" s="118">
        <f t="shared" si="52"/>
        <v>2.3255813953488373</v>
      </c>
      <c r="N323" s="124">
        <f t="shared" si="53"/>
        <v>5950000</v>
      </c>
      <c r="O323" s="125">
        <v>1.18</v>
      </c>
      <c r="P323" s="57"/>
      <c r="Q323" s="194">
        <v>5950000</v>
      </c>
      <c r="R323" s="85">
        <f t="shared" si="47"/>
        <v>0</v>
      </c>
      <c r="S323" s="111"/>
      <c r="T323" s="85"/>
    </row>
    <row r="324" spans="1:20" s="58" customFormat="1" ht="36.75" customHeight="1">
      <c r="A324" s="57">
        <v>17</v>
      </c>
      <c r="B324" s="63" t="s">
        <v>427</v>
      </c>
      <c r="C324" s="56">
        <v>350000</v>
      </c>
      <c r="D324" s="75">
        <v>8.6</v>
      </c>
      <c r="E324" s="56">
        <f t="shared" si="51"/>
        <v>3010000</v>
      </c>
      <c r="F324" s="71">
        <v>17</v>
      </c>
      <c r="G324" s="182" t="s">
        <v>427</v>
      </c>
      <c r="H324" s="71" t="s">
        <v>550</v>
      </c>
      <c r="I324" s="71">
        <v>1</v>
      </c>
      <c r="J324" s="117">
        <v>350000</v>
      </c>
      <c r="K324" s="122">
        <v>8.6</v>
      </c>
      <c r="L324" s="42">
        <v>7000000</v>
      </c>
      <c r="M324" s="118">
        <f t="shared" si="52"/>
        <v>2.3255813953488373</v>
      </c>
      <c r="N324" s="124">
        <f t="shared" si="53"/>
        <v>5950000</v>
      </c>
      <c r="O324" s="125">
        <v>1.18</v>
      </c>
      <c r="P324" s="57"/>
      <c r="Q324" s="194">
        <v>5950000</v>
      </c>
      <c r="R324" s="85">
        <f t="shared" si="47"/>
        <v>0</v>
      </c>
      <c r="S324" s="111"/>
      <c r="T324" s="85"/>
    </row>
    <row r="325" spans="1:20" s="58" customFormat="1" ht="30">
      <c r="A325" s="57">
        <v>18</v>
      </c>
      <c r="B325" s="63" t="s">
        <v>428</v>
      </c>
      <c r="C325" s="56">
        <v>550000</v>
      </c>
      <c r="D325" s="75">
        <v>10</v>
      </c>
      <c r="E325" s="56">
        <f t="shared" si="51"/>
        <v>5500000</v>
      </c>
      <c r="F325" s="71">
        <v>18</v>
      </c>
      <c r="G325" s="182" t="s">
        <v>428</v>
      </c>
      <c r="H325" s="71" t="s">
        <v>550</v>
      </c>
      <c r="I325" s="71">
        <v>1</v>
      </c>
      <c r="J325" s="117">
        <v>550000</v>
      </c>
      <c r="K325" s="122">
        <v>10</v>
      </c>
      <c r="L325" s="42">
        <v>10000000</v>
      </c>
      <c r="M325" s="118">
        <f t="shared" si="52"/>
        <v>1.8181818181818181</v>
      </c>
      <c r="N325" s="124">
        <f t="shared" si="53"/>
        <v>8500000</v>
      </c>
      <c r="O325" s="125">
        <v>1.18</v>
      </c>
      <c r="P325" s="57"/>
      <c r="Q325" s="194">
        <v>8500000</v>
      </c>
      <c r="R325" s="85">
        <f t="shared" si="47"/>
        <v>0</v>
      </c>
      <c r="S325" s="111"/>
      <c r="T325" s="85"/>
    </row>
    <row r="326" spans="1:20" s="58" customFormat="1" ht="30">
      <c r="A326" s="57">
        <v>19</v>
      </c>
      <c r="B326" s="63" t="s">
        <v>429</v>
      </c>
      <c r="C326" s="56">
        <v>350000</v>
      </c>
      <c r="D326" s="75">
        <v>8.6</v>
      </c>
      <c r="E326" s="56">
        <f t="shared" si="51"/>
        <v>3010000</v>
      </c>
      <c r="F326" s="71">
        <v>19</v>
      </c>
      <c r="G326" s="182" t="s">
        <v>429</v>
      </c>
      <c r="H326" s="71" t="s">
        <v>550</v>
      </c>
      <c r="I326" s="71">
        <v>1</v>
      </c>
      <c r="J326" s="117">
        <v>350000</v>
      </c>
      <c r="K326" s="122">
        <v>8.6</v>
      </c>
      <c r="L326" s="42">
        <v>7000000</v>
      </c>
      <c r="M326" s="118">
        <f t="shared" si="52"/>
        <v>2.3255813953488373</v>
      </c>
      <c r="N326" s="124">
        <f t="shared" si="53"/>
        <v>5950000</v>
      </c>
      <c r="O326" s="125">
        <v>1.18</v>
      </c>
      <c r="P326" s="57"/>
      <c r="Q326" s="194">
        <v>5950000</v>
      </c>
      <c r="R326" s="85">
        <f t="shared" si="47"/>
        <v>0</v>
      </c>
      <c r="S326" s="111"/>
      <c r="T326" s="85"/>
    </row>
    <row r="327" spans="1:20" s="58" customFormat="1" ht="18.75">
      <c r="A327" s="57">
        <v>20</v>
      </c>
      <c r="B327" s="63" t="s">
        <v>363</v>
      </c>
      <c r="C327" s="56">
        <v>250000</v>
      </c>
      <c r="D327" s="75">
        <v>10.5</v>
      </c>
      <c r="E327" s="56">
        <f t="shared" si="51"/>
        <v>2625000</v>
      </c>
      <c r="F327" s="71">
        <v>20</v>
      </c>
      <c r="G327" s="182" t="s">
        <v>363</v>
      </c>
      <c r="H327" s="71" t="s">
        <v>550</v>
      </c>
      <c r="I327" s="71">
        <v>1</v>
      </c>
      <c r="J327" s="117">
        <v>250000</v>
      </c>
      <c r="K327" s="122">
        <v>10.5</v>
      </c>
      <c r="L327" s="42">
        <v>5000000</v>
      </c>
      <c r="M327" s="118">
        <f t="shared" si="52"/>
        <v>1.9047619047619047</v>
      </c>
      <c r="N327" s="124">
        <f t="shared" si="53"/>
        <v>4250000</v>
      </c>
      <c r="O327" s="125">
        <v>1.18</v>
      </c>
      <c r="P327" s="57"/>
      <c r="Q327" s="194">
        <v>4250000</v>
      </c>
      <c r="R327" s="85">
        <f t="shared" si="47"/>
        <v>0</v>
      </c>
      <c r="S327" s="111"/>
      <c r="T327" s="85"/>
    </row>
    <row r="328" spans="1:20" s="58" customFormat="1" ht="30">
      <c r="A328" s="57">
        <v>21</v>
      </c>
      <c r="B328" s="63" t="s">
        <v>400</v>
      </c>
      <c r="C328" s="56">
        <v>550000</v>
      </c>
      <c r="D328" s="75">
        <v>2.6</v>
      </c>
      <c r="E328" s="56">
        <f t="shared" si="51"/>
        <v>1430000</v>
      </c>
      <c r="F328" s="71">
        <v>21</v>
      </c>
      <c r="G328" s="182" t="s">
        <v>400</v>
      </c>
      <c r="H328" s="71" t="s">
        <v>550</v>
      </c>
      <c r="I328" s="71">
        <v>1</v>
      </c>
      <c r="J328" s="117">
        <v>550000</v>
      </c>
      <c r="K328" s="122">
        <v>2.6</v>
      </c>
      <c r="L328" s="42">
        <v>8000000</v>
      </c>
      <c r="M328" s="118">
        <f t="shared" si="52"/>
        <v>5.594405594405594</v>
      </c>
      <c r="N328" s="124">
        <f t="shared" si="53"/>
        <v>6800000</v>
      </c>
      <c r="O328" s="125">
        <v>1.18</v>
      </c>
      <c r="P328" s="57"/>
      <c r="Q328" s="194">
        <v>6800000</v>
      </c>
      <c r="R328" s="85">
        <f t="shared" si="47"/>
        <v>0</v>
      </c>
      <c r="S328" s="111"/>
      <c r="T328" s="85"/>
    </row>
    <row r="329" spans="1:20" s="58" customFormat="1" ht="30">
      <c r="A329" s="57">
        <v>22</v>
      </c>
      <c r="B329" s="63" t="s">
        <v>401</v>
      </c>
      <c r="C329" s="56">
        <v>350000</v>
      </c>
      <c r="D329" s="75">
        <v>2.5</v>
      </c>
      <c r="E329" s="56">
        <f t="shared" si="51"/>
        <v>875000</v>
      </c>
      <c r="F329" s="71">
        <v>22</v>
      </c>
      <c r="G329" s="182" t="s">
        <v>401</v>
      </c>
      <c r="H329" s="71" t="s">
        <v>550</v>
      </c>
      <c r="I329" s="71">
        <v>1</v>
      </c>
      <c r="J329" s="117">
        <v>350000</v>
      </c>
      <c r="K329" s="122">
        <v>2.5</v>
      </c>
      <c r="L329" s="42">
        <v>6000000</v>
      </c>
      <c r="M329" s="118">
        <f t="shared" si="52"/>
        <v>6.857142857142857</v>
      </c>
      <c r="N329" s="124">
        <f t="shared" si="53"/>
        <v>5100000</v>
      </c>
      <c r="O329" s="125">
        <v>1.18</v>
      </c>
      <c r="P329" s="57"/>
      <c r="Q329" s="194">
        <v>5100000</v>
      </c>
      <c r="R329" s="85">
        <f aca="true" t="shared" si="54" ref="R329:R392">+Q329-N329</f>
        <v>0</v>
      </c>
      <c r="S329" s="111"/>
      <c r="T329" s="85"/>
    </row>
    <row r="330" spans="1:20" s="58" customFormat="1" ht="18.75">
      <c r="A330" s="57">
        <v>23</v>
      </c>
      <c r="B330" s="63" t="s">
        <v>403</v>
      </c>
      <c r="C330" s="56">
        <v>250000</v>
      </c>
      <c r="D330" s="75">
        <v>2.5</v>
      </c>
      <c r="E330" s="56">
        <f t="shared" si="51"/>
        <v>625000</v>
      </c>
      <c r="F330" s="71">
        <v>23</v>
      </c>
      <c r="G330" s="182" t="s">
        <v>403</v>
      </c>
      <c r="H330" s="71" t="s">
        <v>550</v>
      </c>
      <c r="I330" s="71">
        <v>1</v>
      </c>
      <c r="J330" s="117">
        <v>250000</v>
      </c>
      <c r="K330" s="122">
        <v>2.5</v>
      </c>
      <c r="L330" s="42">
        <v>5000000</v>
      </c>
      <c r="M330" s="118">
        <f t="shared" si="52"/>
        <v>8</v>
      </c>
      <c r="N330" s="124">
        <f t="shared" si="53"/>
        <v>4250000</v>
      </c>
      <c r="O330" s="125">
        <v>1.18</v>
      </c>
      <c r="P330" s="57"/>
      <c r="Q330" s="194">
        <v>4250000</v>
      </c>
      <c r="R330" s="85">
        <f t="shared" si="54"/>
        <v>0</v>
      </c>
      <c r="S330" s="111"/>
      <c r="T330" s="85"/>
    </row>
    <row r="331" spans="1:20" s="58" customFormat="1" ht="18.75">
      <c r="A331" s="64">
        <v>3</v>
      </c>
      <c r="B331" s="74" t="s">
        <v>115</v>
      </c>
      <c r="C331" s="56"/>
      <c r="D331" s="75"/>
      <c r="E331" s="56"/>
      <c r="F331" s="114" t="s">
        <v>113</v>
      </c>
      <c r="G331" s="181" t="s">
        <v>115</v>
      </c>
      <c r="H331" s="71" t="s">
        <v>557</v>
      </c>
      <c r="I331" s="71"/>
      <c r="J331" s="117"/>
      <c r="K331" s="122"/>
      <c r="L331" s="42"/>
      <c r="M331" s="118"/>
      <c r="N331" s="124"/>
      <c r="O331" s="125"/>
      <c r="P331" s="57"/>
      <c r="Q331" s="194"/>
      <c r="R331" s="85">
        <f t="shared" si="54"/>
        <v>0</v>
      </c>
      <c r="S331" s="111"/>
      <c r="T331" s="85"/>
    </row>
    <row r="332" spans="1:20" s="58" customFormat="1" ht="18.75">
      <c r="A332" s="57" t="s">
        <v>301</v>
      </c>
      <c r="B332" s="63" t="s">
        <v>158</v>
      </c>
      <c r="C332" s="56"/>
      <c r="D332" s="75"/>
      <c r="E332" s="56"/>
      <c r="F332" s="71">
        <v>1</v>
      </c>
      <c r="G332" s="182" t="s">
        <v>158</v>
      </c>
      <c r="H332" s="71" t="s">
        <v>557</v>
      </c>
      <c r="I332" s="71"/>
      <c r="J332" s="117"/>
      <c r="K332" s="122"/>
      <c r="L332" s="42"/>
      <c r="M332" s="118"/>
      <c r="N332" s="124"/>
      <c r="O332" s="125"/>
      <c r="P332" s="57"/>
      <c r="Q332" s="194"/>
      <c r="R332" s="85">
        <f t="shared" si="54"/>
        <v>0</v>
      </c>
      <c r="S332" s="111"/>
      <c r="T332" s="85"/>
    </row>
    <row r="333" spans="1:20" s="58" customFormat="1" ht="30">
      <c r="A333" s="57">
        <v>1</v>
      </c>
      <c r="B333" s="63" t="s">
        <v>430</v>
      </c>
      <c r="C333" s="56">
        <v>550000</v>
      </c>
      <c r="D333" s="75">
        <v>1.9</v>
      </c>
      <c r="E333" s="56">
        <f>C333*D333</f>
        <v>1045000</v>
      </c>
      <c r="F333" s="115" t="s">
        <v>586</v>
      </c>
      <c r="G333" s="179" t="s">
        <v>430</v>
      </c>
      <c r="H333" s="71" t="s">
        <v>557</v>
      </c>
      <c r="I333" s="71">
        <v>1</v>
      </c>
      <c r="J333" s="117">
        <v>550000</v>
      </c>
      <c r="K333" s="122">
        <v>1.9</v>
      </c>
      <c r="L333" s="42">
        <v>11200000</v>
      </c>
      <c r="M333" s="118">
        <f>L333/E333</f>
        <v>10.717703349282298</v>
      </c>
      <c r="N333" s="192">
        <v>9500000</v>
      </c>
      <c r="O333" s="125">
        <v>1.18</v>
      </c>
      <c r="P333" s="57"/>
      <c r="Q333" s="194">
        <v>9500000</v>
      </c>
      <c r="R333" s="85">
        <f t="shared" si="54"/>
        <v>0</v>
      </c>
      <c r="S333" s="111"/>
      <c r="T333" s="85"/>
    </row>
    <row r="334" spans="1:20" s="58" customFormat="1" ht="18.75">
      <c r="A334" s="57">
        <v>2</v>
      </c>
      <c r="B334" s="63" t="s">
        <v>153</v>
      </c>
      <c r="C334" s="56">
        <v>550000</v>
      </c>
      <c r="D334" s="75">
        <v>2</v>
      </c>
      <c r="E334" s="56">
        <f>C334*D334</f>
        <v>1100000</v>
      </c>
      <c r="F334" s="115" t="s">
        <v>591</v>
      </c>
      <c r="G334" s="179" t="s">
        <v>153</v>
      </c>
      <c r="H334" s="71" t="s">
        <v>557</v>
      </c>
      <c r="I334" s="71">
        <v>1</v>
      </c>
      <c r="J334" s="117">
        <v>550000</v>
      </c>
      <c r="K334" s="122">
        <v>2</v>
      </c>
      <c r="L334" s="42">
        <v>6720000</v>
      </c>
      <c r="M334" s="118">
        <f>L334/E334</f>
        <v>6.109090909090909</v>
      </c>
      <c r="N334" s="192">
        <v>5700000</v>
      </c>
      <c r="O334" s="125">
        <v>1.18</v>
      </c>
      <c r="P334" s="57"/>
      <c r="Q334" s="194">
        <v>5700000</v>
      </c>
      <c r="R334" s="85">
        <f t="shared" si="54"/>
        <v>0</v>
      </c>
      <c r="S334" s="111"/>
      <c r="T334" s="85"/>
    </row>
    <row r="335" spans="1:20" s="58" customFormat="1" ht="30">
      <c r="A335" s="57" t="s">
        <v>302</v>
      </c>
      <c r="B335" s="63" t="s">
        <v>159</v>
      </c>
      <c r="C335" s="56"/>
      <c r="D335" s="75"/>
      <c r="E335" s="56"/>
      <c r="F335" s="71">
        <v>2</v>
      </c>
      <c r="G335" s="182" t="s">
        <v>159</v>
      </c>
      <c r="H335" s="71" t="s">
        <v>557</v>
      </c>
      <c r="I335" s="71"/>
      <c r="J335" s="117"/>
      <c r="K335" s="122"/>
      <c r="L335" s="42">
        <v>0</v>
      </c>
      <c r="M335" s="118"/>
      <c r="N335" s="124"/>
      <c r="O335" s="125"/>
      <c r="P335" s="57"/>
      <c r="Q335" s="194"/>
      <c r="R335" s="85">
        <f t="shared" si="54"/>
        <v>0</v>
      </c>
      <c r="S335" s="111"/>
      <c r="T335" s="85"/>
    </row>
    <row r="336" spans="1:20" s="58" customFormat="1" ht="45">
      <c r="A336" s="57">
        <v>1</v>
      </c>
      <c r="B336" s="63" t="s">
        <v>431</v>
      </c>
      <c r="C336" s="56">
        <v>350000</v>
      </c>
      <c r="D336" s="75">
        <v>8</v>
      </c>
      <c r="E336" s="56">
        <f aca="true" t="shared" si="55" ref="E336:E366">C336*D336</f>
        <v>2800000</v>
      </c>
      <c r="F336" s="115" t="s">
        <v>678</v>
      </c>
      <c r="G336" s="179" t="s">
        <v>431</v>
      </c>
      <c r="H336" s="71" t="s">
        <v>557</v>
      </c>
      <c r="I336" s="71">
        <v>1</v>
      </c>
      <c r="J336" s="117">
        <v>350000</v>
      </c>
      <c r="K336" s="122">
        <v>8</v>
      </c>
      <c r="L336" s="42">
        <v>6720000</v>
      </c>
      <c r="M336" s="118">
        <f aca="true" t="shared" si="56" ref="M336:M366">L336/E336</f>
        <v>2.4</v>
      </c>
      <c r="N336" s="192">
        <v>5700000</v>
      </c>
      <c r="O336" s="125">
        <v>1.18</v>
      </c>
      <c r="P336" s="57"/>
      <c r="Q336" s="194">
        <v>5700000</v>
      </c>
      <c r="R336" s="85">
        <f t="shared" si="54"/>
        <v>0</v>
      </c>
      <c r="S336" s="111"/>
      <c r="T336" s="85"/>
    </row>
    <row r="337" spans="1:20" s="58" customFormat="1" ht="45">
      <c r="A337" s="57">
        <v>2</v>
      </c>
      <c r="B337" s="63" t="s">
        <v>432</v>
      </c>
      <c r="C337" s="56">
        <v>350000</v>
      </c>
      <c r="D337" s="75">
        <v>8</v>
      </c>
      <c r="E337" s="56">
        <f t="shared" si="55"/>
        <v>2800000</v>
      </c>
      <c r="F337" s="115" t="s">
        <v>679</v>
      </c>
      <c r="G337" s="179" t="s">
        <v>432</v>
      </c>
      <c r="H337" s="71" t="s">
        <v>557</v>
      </c>
      <c r="I337" s="71">
        <v>1</v>
      </c>
      <c r="J337" s="117">
        <v>350000</v>
      </c>
      <c r="K337" s="122">
        <v>8</v>
      </c>
      <c r="L337" s="42">
        <v>6720000</v>
      </c>
      <c r="M337" s="118">
        <f t="shared" si="56"/>
        <v>2.4</v>
      </c>
      <c r="N337" s="192">
        <v>5700000</v>
      </c>
      <c r="O337" s="125">
        <v>1.18</v>
      </c>
      <c r="P337" s="57"/>
      <c r="Q337" s="194">
        <v>5700000</v>
      </c>
      <c r="R337" s="85">
        <f t="shared" si="54"/>
        <v>0</v>
      </c>
      <c r="S337" s="111"/>
      <c r="T337" s="85"/>
    </row>
    <row r="338" spans="1:20" s="58" customFormat="1" ht="34.5" customHeight="1">
      <c r="A338" s="57">
        <v>3</v>
      </c>
      <c r="B338" s="63" t="s">
        <v>433</v>
      </c>
      <c r="C338" s="56">
        <v>350000</v>
      </c>
      <c r="D338" s="75">
        <v>8</v>
      </c>
      <c r="E338" s="56">
        <f t="shared" si="55"/>
        <v>2800000</v>
      </c>
      <c r="F338" s="115" t="s">
        <v>680</v>
      </c>
      <c r="G338" s="179" t="s">
        <v>433</v>
      </c>
      <c r="H338" s="71" t="s">
        <v>557</v>
      </c>
      <c r="I338" s="71">
        <v>1</v>
      </c>
      <c r="J338" s="117">
        <v>350000</v>
      </c>
      <c r="K338" s="122">
        <v>8</v>
      </c>
      <c r="L338" s="42">
        <v>6720000</v>
      </c>
      <c r="M338" s="118">
        <f t="shared" si="56"/>
        <v>2.4</v>
      </c>
      <c r="N338" s="192">
        <v>5700000</v>
      </c>
      <c r="O338" s="125">
        <v>1.18</v>
      </c>
      <c r="P338" s="57"/>
      <c r="Q338" s="194">
        <v>5700000</v>
      </c>
      <c r="R338" s="85">
        <f t="shared" si="54"/>
        <v>0</v>
      </c>
      <c r="S338" s="111"/>
      <c r="T338" s="85"/>
    </row>
    <row r="339" spans="1:20" s="58" customFormat="1" ht="31.5" customHeight="1">
      <c r="A339" s="57">
        <v>4</v>
      </c>
      <c r="B339" s="63" t="s">
        <v>434</v>
      </c>
      <c r="C339" s="56">
        <v>350000</v>
      </c>
      <c r="D339" s="75">
        <v>8</v>
      </c>
      <c r="E339" s="56">
        <f t="shared" si="55"/>
        <v>2800000</v>
      </c>
      <c r="F339" s="115" t="s">
        <v>681</v>
      </c>
      <c r="G339" s="179" t="s">
        <v>434</v>
      </c>
      <c r="H339" s="71" t="s">
        <v>557</v>
      </c>
      <c r="I339" s="71">
        <v>1</v>
      </c>
      <c r="J339" s="117">
        <v>350000</v>
      </c>
      <c r="K339" s="122">
        <v>8</v>
      </c>
      <c r="L339" s="42">
        <v>6720000</v>
      </c>
      <c r="M339" s="118">
        <f t="shared" si="56"/>
        <v>2.4</v>
      </c>
      <c r="N339" s="192">
        <v>5700000</v>
      </c>
      <c r="O339" s="125">
        <v>1.18</v>
      </c>
      <c r="P339" s="57"/>
      <c r="Q339" s="194">
        <v>5700000</v>
      </c>
      <c r="R339" s="85">
        <f t="shared" si="54"/>
        <v>0</v>
      </c>
      <c r="S339" s="111"/>
      <c r="T339" s="85"/>
    </row>
    <row r="340" spans="1:20" s="58" customFormat="1" ht="30">
      <c r="A340" s="57">
        <v>5</v>
      </c>
      <c r="B340" s="63" t="s">
        <v>435</v>
      </c>
      <c r="C340" s="56">
        <v>350000</v>
      </c>
      <c r="D340" s="75">
        <v>8</v>
      </c>
      <c r="E340" s="56">
        <f t="shared" si="55"/>
        <v>2800000</v>
      </c>
      <c r="F340" s="115" t="s">
        <v>692</v>
      </c>
      <c r="G340" s="179" t="s">
        <v>435</v>
      </c>
      <c r="H340" s="71" t="s">
        <v>557</v>
      </c>
      <c r="I340" s="71">
        <v>1</v>
      </c>
      <c r="J340" s="117">
        <v>350000</v>
      </c>
      <c r="K340" s="122">
        <v>8</v>
      </c>
      <c r="L340" s="42">
        <v>6720000</v>
      </c>
      <c r="M340" s="118">
        <f t="shared" si="56"/>
        <v>2.4</v>
      </c>
      <c r="N340" s="192">
        <v>5700000</v>
      </c>
      <c r="O340" s="125">
        <v>1.18</v>
      </c>
      <c r="P340" s="57"/>
      <c r="Q340" s="194">
        <v>5700000</v>
      </c>
      <c r="R340" s="85">
        <f t="shared" si="54"/>
        <v>0</v>
      </c>
      <c r="S340" s="111"/>
      <c r="T340" s="85"/>
    </row>
    <row r="341" spans="1:20" s="58" customFormat="1" ht="30">
      <c r="A341" s="57">
        <v>6</v>
      </c>
      <c r="B341" s="63" t="s">
        <v>436</v>
      </c>
      <c r="C341" s="56">
        <v>350000</v>
      </c>
      <c r="D341" s="75">
        <v>8</v>
      </c>
      <c r="E341" s="56">
        <f t="shared" si="55"/>
        <v>2800000</v>
      </c>
      <c r="F341" s="115" t="s">
        <v>693</v>
      </c>
      <c r="G341" s="179" t="s">
        <v>436</v>
      </c>
      <c r="H341" s="71" t="s">
        <v>557</v>
      </c>
      <c r="I341" s="71">
        <v>1</v>
      </c>
      <c r="J341" s="117">
        <v>350000</v>
      </c>
      <c r="K341" s="122">
        <v>8</v>
      </c>
      <c r="L341" s="42">
        <v>6720000</v>
      </c>
      <c r="M341" s="118">
        <f t="shared" si="56"/>
        <v>2.4</v>
      </c>
      <c r="N341" s="192">
        <v>5700000</v>
      </c>
      <c r="O341" s="125">
        <v>1.18</v>
      </c>
      <c r="P341" s="57"/>
      <c r="Q341" s="194">
        <v>5700000</v>
      </c>
      <c r="R341" s="85">
        <f t="shared" si="54"/>
        <v>0</v>
      </c>
      <c r="S341" s="111"/>
      <c r="T341" s="85"/>
    </row>
    <row r="342" spans="1:20" s="58" customFormat="1" ht="30">
      <c r="A342" s="57">
        <v>7</v>
      </c>
      <c r="B342" s="63" t="s">
        <v>437</v>
      </c>
      <c r="C342" s="56">
        <v>350000</v>
      </c>
      <c r="D342" s="75">
        <v>8</v>
      </c>
      <c r="E342" s="56">
        <f t="shared" si="55"/>
        <v>2800000</v>
      </c>
      <c r="F342" s="115" t="s">
        <v>694</v>
      </c>
      <c r="G342" s="179" t="s">
        <v>437</v>
      </c>
      <c r="H342" s="71" t="s">
        <v>557</v>
      </c>
      <c r="I342" s="71">
        <v>1</v>
      </c>
      <c r="J342" s="117">
        <v>350000</v>
      </c>
      <c r="K342" s="122">
        <v>8</v>
      </c>
      <c r="L342" s="42">
        <v>6720000</v>
      </c>
      <c r="M342" s="118">
        <f t="shared" si="56"/>
        <v>2.4</v>
      </c>
      <c r="N342" s="192">
        <v>5700000</v>
      </c>
      <c r="O342" s="125">
        <v>1.18</v>
      </c>
      <c r="P342" s="57"/>
      <c r="Q342" s="194">
        <v>5700000</v>
      </c>
      <c r="R342" s="85">
        <f t="shared" si="54"/>
        <v>0</v>
      </c>
      <c r="S342" s="111"/>
      <c r="T342" s="85"/>
    </row>
    <row r="343" spans="1:20" s="58" customFormat="1" ht="45">
      <c r="A343" s="57">
        <v>8</v>
      </c>
      <c r="B343" s="63" t="s">
        <v>438</v>
      </c>
      <c r="C343" s="56">
        <v>350000</v>
      </c>
      <c r="D343" s="75">
        <v>8</v>
      </c>
      <c r="E343" s="56">
        <f t="shared" si="55"/>
        <v>2800000</v>
      </c>
      <c r="F343" s="115" t="s">
        <v>695</v>
      </c>
      <c r="G343" s="179" t="s">
        <v>438</v>
      </c>
      <c r="H343" s="71" t="s">
        <v>557</v>
      </c>
      <c r="I343" s="71">
        <v>1</v>
      </c>
      <c r="J343" s="117">
        <v>350000</v>
      </c>
      <c r="K343" s="122">
        <v>8</v>
      </c>
      <c r="L343" s="42">
        <v>5040000</v>
      </c>
      <c r="M343" s="118">
        <f t="shared" si="56"/>
        <v>1.8</v>
      </c>
      <c r="N343" s="192">
        <v>4280000</v>
      </c>
      <c r="O343" s="125">
        <v>1.18</v>
      </c>
      <c r="P343" s="57"/>
      <c r="Q343" s="194">
        <v>4280000</v>
      </c>
      <c r="R343" s="85">
        <f t="shared" si="54"/>
        <v>0</v>
      </c>
      <c r="S343" s="111"/>
      <c r="T343" s="85"/>
    </row>
    <row r="344" spans="1:20" s="58" customFormat="1" ht="30">
      <c r="A344" s="57">
        <v>9</v>
      </c>
      <c r="B344" s="63" t="s">
        <v>439</v>
      </c>
      <c r="C344" s="56">
        <v>350000</v>
      </c>
      <c r="D344" s="75">
        <v>1.7</v>
      </c>
      <c r="E344" s="56">
        <f t="shared" si="55"/>
        <v>595000</v>
      </c>
      <c r="F344" s="115" t="s">
        <v>696</v>
      </c>
      <c r="G344" s="179" t="s">
        <v>439</v>
      </c>
      <c r="H344" s="71" t="s">
        <v>557</v>
      </c>
      <c r="I344" s="71">
        <v>1</v>
      </c>
      <c r="J344" s="117">
        <v>350000</v>
      </c>
      <c r="K344" s="122">
        <v>1.7</v>
      </c>
      <c r="L344" s="42">
        <v>12000000</v>
      </c>
      <c r="M344" s="118">
        <f t="shared" si="56"/>
        <v>20.168067226890756</v>
      </c>
      <c r="N344" s="124">
        <f>L344*$B$2</f>
        <v>10200000</v>
      </c>
      <c r="O344" s="125">
        <v>1.18</v>
      </c>
      <c r="P344" s="57"/>
      <c r="Q344" s="194">
        <v>10200000</v>
      </c>
      <c r="R344" s="85">
        <f t="shared" si="54"/>
        <v>0</v>
      </c>
      <c r="S344" s="111"/>
      <c r="T344" s="85"/>
    </row>
    <row r="345" spans="1:20" s="58" customFormat="1" ht="30">
      <c r="A345" s="57">
        <v>10</v>
      </c>
      <c r="B345" s="63" t="s">
        <v>440</v>
      </c>
      <c r="C345" s="56">
        <v>350000</v>
      </c>
      <c r="D345" s="75">
        <v>1.7</v>
      </c>
      <c r="E345" s="56">
        <f t="shared" si="55"/>
        <v>595000</v>
      </c>
      <c r="F345" s="115" t="s">
        <v>697</v>
      </c>
      <c r="G345" s="179" t="s">
        <v>440</v>
      </c>
      <c r="H345" s="71" t="s">
        <v>557</v>
      </c>
      <c r="I345" s="71">
        <v>1</v>
      </c>
      <c r="J345" s="117">
        <v>350000</v>
      </c>
      <c r="K345" s="122">
        <v>1.7</v>
      </c>
      <c r="L345" s="42">
        <v>12000000</v>
      </c>
      <c r="M345" s="118">
        <f t="shared" si="56"/>
        <v>20.168067226890756</v>
      </c>
      <c r="N345" s="124">
        <f>L345*$B$2</f>
        <v>10200000</v>
      </c>
      <c r="O345" s="125">
        <v>1.18</v>
      </c>
      <c r="P345" s="57"/>
      <c r="Q345" s="194">
        <v>10200000</v>
      </c>
      <c r="R345" s="85">
        <f t="shared" si="54"/>
        <v>0</v>
      </c>
      <c r="S345" s="111"/>
      <c r="T345" s="85"/>
    </row>
    <row r="346" spans="1:20" s="58" customFormat="1" ht="30">
      <c r="A346" s="57">
        <v>11</v>
      </c>
      <c r="B346" s="63" t="s">
        <v>441</v>
      </c>
      <c r="C346" s="56">
        <v>350000</v>
      </c>
      <c r="D346" s="75">
        <v>1.7</v>
      </c>
      <c r="E346" s="56">
        <f t="shared" si="55"/>
        <v>595000</v>
      </c>
      <c r="F346" s="115" t="s">
        <v>698</v>
      </c>
      <c r="G346" s="179" t="s">
        <v>441</v>
      </c>
      <c r="H346" s="71" t="s">
        <v>557</v>
      </c>
      <c r="I346" s="71">
        <v>1</v>
      </c>
      <c r="J346" s="117">
        <v>350000</v>
      </c>
      <c r="K346" s="122">
        <v>1.7</v>
      </c>
      <c r="L346" s="42">
        <v>12000000</v>
      </c>
      <c r="M346" s="118">
        <f t="shared" si="56"/>
        <v>20.168067226890756</v>
      </c>
      <c r="N346" s="124">
        <f>L346*$B$2</f>
        <v>10200000</v>
      </c>
      <c r="O346" s="125">
        <v>1.18</v>
      </c>
      <c r="P346" s="57"/>
      <c r="Q346" s="194">
        <v>10200000</v>
      </c>
      <c r="R346" s="85">
        <f t="shared" si="54"/>
        <v>0</v>
      </c>
      <c r="S346" s="111"/>
      <c r="T346" s="85"/>
    </row>
    <row r="347" spans="1:20" s="58" customFormat="1" ht="45">
      <c r="A347" s="57">
        <v>12</v>
      </c>
      <c r="B347" s="63" t="s">
        <v>442</v>
      </c>
      <c r="C347" s="56">
        <v>350000</v>
      </c>
      <c r="D347" s="75">
        <v>1.7</v>
      </c>
      <c r="E347" s="56">
        <f t="shared" si="55"/>
        <v>595000</v>
      </c>
      <c r="F347" s="115" t="s">
        <v>699</v>
      </c>
      <c r="G347" s="179" t="s">
        <v>442</v>
      </c>
      <c r="H347" s="71" t="s">
        <v>557</v>
      </c>
      <c r="I347" s="71">
        <v>1</v>
      </c>
      <c r="J347" s="117">
        <v>350000</v>
      </c>
      <c r="K347" s="122">
        <v>1.7</v>
      </c>
      <c r="L347" s="42">
        <v>12960000</v>
      </c>
      <c r="M347" s="118">
        <f t="shared" si="56"/>
        <v>21.781512605042018</v>
      </c>
      <c r="N347" s="124">
        <v>11000000</v>
      </c>
      <c r="O347" s="125">
        <v>1.18</v>
      </c>
      <c r="P347" s="57"/>
      <c r="Q347" s="194">
        <v>11000000</v>
      </c>
      <c r="R347" s="85">
        <f t="shared" si="54"/>
        <v>0</v>
      </c>
      <c r="S347" s="111"/>
      <c r="T347" s="85"/>
    </row>
    <row r="348" spans="1:20" s="58" customFormat="1" ht="30">
      <c r="A348" s="57">
        <v>13</v>
      </c>
      <c r="B348" s="63" t="s">
        <v>443</v>
      </c>
      <c r="C348" s="56">
        <v>350000</v>
      </c>
      <c r="D348" s="75">
        <v>1.7</v>
      </c>
      <c r="E348" s="56">
        <f t="shared" si="55"/>
        <v>595000</v>
      </c>
      <c r="F348" s="115" t="s">
        <v>700</v>
      </c>
      <c r="G348" s="179" t="s">
        <v>443</v>
      </c>
      <c r="H348" s="71" t="s">
        <v>557</v>
      </c>
      <c r="I348" s="71">
        <v>1</v>
      </c>
      <c r="J348" s="117">
        <v>350000</v>
      </c>
      <c r="K348" s="122">
        <v>1.7</v>
      </c>
      <c r="L348" s="42">
        <v>9600000</v>
      </c>
      <c r="M348" s="118">
        <f t="shared" si="56"/>
        <v>16.134453781512605</v>
      </c>
      <c r="N348" s="124">
        <f>L348*$B$2</f>
        <v>8160000</v>
      </c>
      <c r="O348" s="125">
        <v>1.18</v>
      </c>
      <c r="P348" s="57"/>
      <c r="Q348" s="194">
        <v>8160000</v>
      </c>
      <c r="R348" s="85">
        <f t="shared" si="54"/>
        <v>0</v>
      </c>
      <c r="S348" s="111"/>
      <c r="T348" s="85"/>
    </row>
    <row r="349" spans="1:20" s="58" customFormat="1" ht="45">
      <c r="A349" s="57">
        <v>14</v>
      </c>
      <c r="B349" s="63" t="s">
        <v>444</v>
      </c>
      <c r="C349" s="56">
        <v>350000</v>
      </c>
      <c r="D349" s="75">
        <v>1.7</v>
      </c>
      <c r="E349" s="56">
        <f t="shared" si="55"/>
        <v>595000</v>
      </c>
      <c r="F349" s="115" t="s">
        <v>701</v>
      </c>
      <c r="G349" s="179" t="s">
        <v>444</v>
      </c>
      <c r="H349" s="71" t="s">
        <v>557</v>
      </c>
      <c r="I349" s="71">
        <v>1</v>
      </c>
      <c r="J349" s="117">
        <v>350000</v>
      </c>
      <c r="K349" s="122">
        <v>1.7</v>
      </c>
      <c r="L349" s="42">
        <v>9600000</v>
      </c>
      <c r="M349" s="118">
        <f t="shared" si="56"/>
        <v>16.134453781512605</v>
      </c>
      <c r="N349" s="124">
        <f>L349*$B$2</f>
        <v>8160000</v>
      </c>
      <c r="O349" s="125">
        <v>1.18</v>
      </c>
      <c r="P349" s="57"/>
      <c r="Q349" s="194">
        <v>8160000</v>
      </c>
      <c r="R349" s="85">
        <f t="shared" si="54"/>
        <v>0</v>
      </c>
      <c r="S349" s="111"/>
      <c r="T349" s="85"/>
    </row>
    <row r="350" spans="1:20" s="58" customFormat="1" ht="30">
      <c r="A350" s="57">
        <v>15</v>
      </c>
      <c r="B350" s="63" t="s">
        <v>447</v>
      </c>
      <c r="C350" s="56">
        <v>350000</v>
      </c>
      <c r="D350" s="75">
        <v>1.7</v>
      </c>
      <c r="E350" s="56">
        <f t="shared" si="55"/>
        <v>595000</v>
      </c>
      <c r="F350" s="115" t="s">
        <v>702</v>
      </c>
      <c r="G350" s="179" t="s">
        <v>447</v>
      </c>
      <c r="H350" s="71" t="s">
        <v>557</v>
      </c>
      <c r="I350" s="71">
        <v>1</v>
      </c>
      <c r="J350" s="117">
        <v>350000</v>
      </c>
      <c r="K350" s="122">
        <v>1.7</v>
      </c>
      <c r="L350" s="42">
        <v>8640000</v>
      </c>
      <c r="M350" s="118">
        <f t="shared" si="56"/>
        <v>14.521008403361344</v>
      </c>
      <c r="N350" s="192">
        <v>7300000</v>
      </c>
      <c r="O350" s="125">
        <v>1.18</v>
      </c>
      <c r="P350" s="57"/>
      <c r="Q350" s="194">
        <v>7300000</v>
      </c>
      <c r="R350" s="85">
        <f t="shared" si="54"/>
        <v>0</v>
      </c>
      <c r="S350" s="111"/>
      <c r="T350" s="85"/>
    </row>
    <row r="351" spans="1:20" s="58" customFormat="1" ht="30">
      <c r="A351" s="57">
        <v>16</v>
      </c>
      <c r="B351" s="63" t="s">
        <v>445</v>
      </c>
      <c r="C351" s="56">
        <v>350000</v>
      </c>
      <c r="D351" s="75">
        <v>1.7</v>
      </c>
      <c r="E351" s="56">
        <f t="shared" si="55"/>
        <v>595000</v>
      </c>
      <c r="F351" s="115" t="s">
        <v>703</v>
      </c>
      <c r="G351" s="179" t="s">
        <v>445</v>
      </c>
      <c r="H351" s="71" t="s">
        <v>557</v>
      </c>
      <c r="I351" s="71">
        <v>1</v>
      </c>
      <c r="J351" s="117">
        <v>350000</v>
      </c>
      <c r="K351" s="122">
        <v>1.7</v>
      </c>
      <c r="L351" s="42">
        <v>12000000</v>
      </c>
      <c r="M351" s="118">
        <f t="shared" si="56"/>
        <v>20.168067226890756</v>
      </c>
      <c r="N351" s="124">
        <f>L351*$B$2</f>
        <v>10200000</v>
      </c>
      <c r="O351" s="125">
        <v>1.18</v>
      </c>
      <c r="P351" s="57"/>
      <c r="Q351" s="194">
        <v>10200000</v>
      </c>
      <c r="R351" s="85">
        <f t="shared" si="54"/>
        <v>0</v>
      </c>
      <c r="S351" s="111"/>
      <c r="T351" s="85"/>
    </row>
    <row r="352" spans="1:20" s="58" customFormat="1" ht="45">
      <c r="A352" s="57">
        <v>17</v>
      </c>
      <c r="B352" s="63" t="s">
        <v>446</v>
      </c>
      <c r="C352" s="56">
        <v>350000</v>
      </c>
      <c r="D352" s="75">
        <v>1.7</v>
      </c>
      <c r="E352" s="56">
        <f t="shared" si="55"/>
        <v>595000</v>
      </c>
      <c r="F352" s="115" t="s">
        <v>704</v>
      </c>
      <c r="G352" s="179" t="s">
        <v>446</v>
      </c>
      <c r="H352" s="71" t="s">
        <v>557</v>
      </c>
      <c r="I352" s="71">
        <v>1</v>
      </c>
      <c r="J352" s="117">
        <v>350000</v>
      </c>
      <c r="K352" s="122">
        <v>1.7</v>
      </c>
      <c r="L352" s="42">
        <v>12000000</v>
      </c>
      <c r="M352" s="118">
        <f t="shared" si="56"/>
        <v>20.168067226890756</v>
      </c>
      <c r="N352" s="124">
        <f>L352*$B$2</f>
        <v>10200000</v>
      </c>
      <c r="O352" s="125">
        <v>1.18</v>
      </c>
      <c r="P352" s="57"/>
      <c r="Q352" s="194">
        <v>10200000</v>
      </c>
      <c r="R352" s="85">
        <f t="shared" si="54"/>
        <v>0</v>
      </c>
      <c r="S352" s="111"/>
      <c r="T352" s="85"/>
    </row>
    <row r="353" spans="1:20" s="58" customFormat="1" ht="30">
      <c r="A353" s="57">
        <v>18</v>
      </c>
      <c r="B353" s="63" t="s">
        <v>449</v>
      </c>
      <c r="C353" s="56">
        <v>350000</v>
      </c>
      <c r="D353" s="75">
        <v>1.7</v>
      </c>
      <c r="E353" s="56">
        <f t="shared" si="55"/>
        <v>595000</v>
      </c>
      <c r="F353" s="115" t="s">
        <v>705</v>
      </c>
      <c r="G353" s="179" t="s">
        <v>449</v>
      </c>
      <c r="H353" s="71" t="s">
        <v>557</v>
      </c>
      <c r="I353" s="71">
        <v>1</v>
      </c>
      <c r="J353" s="117">
        <v>350000</v>
      </c>
      <c r="K353" s="122">
        <v>1.7</v>
      </c>
      <c r="L353" s="42">
        <v>12000000</v>
      </c>
      <c r="M353" s="118">
        <f t="shared" si="56"/>
        <v>20.168067226890756</v>
      </c>
      <c r="N353" s="124">
        <f>L353*$B$2</f>
        <v>10200000</v>
      </c>
      <c r="O353" s="125">
        <v>1.18</v>
      </c>
      <c r="P353" s="57"/>
      <c r="Q353" s="194">
        <v>10200000</v>
      </c>
      <c r="R353" s="85">
        <f t="shared" si="54"/>
        <v>0</v>
      </c>
      <c r="S353" s="111"/>
      <c r="T353" s="85"/>
    </row>
    <row r="354" spans="1:20" s="58" customFormat="1" ht="30">
      <c r="A354" s="57">
        <v>19</v>
      </c>
      <c r="B354" s="63" t="s">
        <v>448</v>
      </c>
      <c r="C354" s="56">
        <v>350000</v>
      </c>
      <c r="D354" s="75">
        <v>1.7</v>
      </c>
      <c r="E354" s="56">
        <f t="shared" si="55"/>
        <v>595000</v>
      </c>
      <c r="F354" s="115" t="s">
        <v>706</v>
      </c>
      <c r="G354" s="179" t="s">
        <v>448</v>
      </c>
      <c r="H354" s="71" t="s">
        <v>557</v>
      </c>
      <c r="I354" s="71">
        <v>1</v>
      </c>
      <c r="J354" s="117">
        <v>350000</v>
      </c>
      <c r="K354" s="122">
        <v>1.7</v>
      </c>
      <c r="L354" s="42">
        <v>12960000</v>
      </c>
      <c r="M354" s="118">
        <f t="shared" si="56"/>
        <v>21.781512605042018</v>
      </c>
      <c r="N354" s="192">
        <v>11000000</v>
      </c>
      <c r="O354" s="125">
        <v>1.18</v>
      </c>
      <c r="P354" s="57"/>
      <c r="Q354" s="194">
        <v>11000000</v>
      </c>
      <c r="R354" s="85">
        <f t="shared" si="54"/>
        <v>0</v>
      </c>
      <c r="S354" s="111"/>
      <c r="T354" s="85"/>
    </row>
    <row r="355" spans="1:20" s="58" customFormat="1" ht="30">
      <c r="A355" s="57">
        <v>20</v>
      </c>
      <c r="B355" s="63" t="s">
        <v>450</v>
      </c>
      <c r="C355" s="56">
        <v>350000</v>
      </c>
      <c r="D355" s="75">
        <v>1.7</v>
      </c>
      <c r="E355" s="56">
        <f t="shared" si="55"/>
        <v>595000</v>
      </c>
      <c r="F355" s="115" t="s">
        <v>707</v>
      </c>
      <c r="G355" s="179" t="s">
        <v>450</v>
      </c>
      <c r="H355" s="71" t="s">
        <v>557</v>
      </c>
      <c r="I355" s="71">
        <v>1</v>
      </c>
      <c r="J355" s="117">
        <v>350000</v>
      </c>
      <c r="K355" s="122">
        <v>1.7</v>
      </c>
      <c r="L355" s="42">
        <v>13440000</v>
      </c>
      <c r="M355" s="118">
        <f t="shared" si="56"/>
        <v>22.58823529411765</v>
      </c>
      <c r="N355" s="192">
        <v>11400000</v>
      </c>
      <c r="O355" s="125">
        <v>1.18</v>
      </c>
      <c r="P355" s="57"/>
      <c r="Q355" s="194">
        <v>11400000</v>
      </c>
      <c r="R355" s="85">
        <f t="shared" si="54"/>
        <v>0</v>
      </c>
      <c r="S355" s="111"/>
      <c r="T355" s="85"/>
    </row>
    <row r="356" spans="1:20" s="58" customFormat="1" ht="30">
      <c r="A356" s="57">
        <v>21</v>
      </c>
      <c r="B356" s="63" t="s">
        <v>451</v>
      </c>
      <c r="C356" s="56">
        <v>350000</v>
      </c>
      <c r="D356" s="75">
        <v>1.7</v>
      </c>
      <c r="E356" s="56">
        <f t="shared" si="55"/>
        <v>595000</v>
      </c>
      <c r="F356" s="115" t="s">
        <v>708</v>
      </c>
      <c r="G356" s="179" t="s">
        <v>451</v>
      </c>
      <c r="H356" s="71" t="s">
        <v>557</v>
      </c>
      <c r="I356" s="71">
        <v>1</v>
      </c>
      <c r="J356" s="117">
        <v>350000</v>
      </c>
      <c r="K356" s="122">
        <v>1.7</v>
      </c>
      <c r="L356" s="42">
        <v>13440000</v>
      </c>
      <c r="M356" s="118">
        <f t="shared" si="56"/>
        <v>22.58823529411765</v>
      </c>
      <c r="N356" s="192">
        <v>11400000</v>
      </c>
      <c r="O356" s="125">
        <v>1.18</v>
      </c>
      <c r="P356" s="57"/>
      <c r="Q356" s="194">
        <v>11400000</v>
      </c>
      <c r="R356" s="85">
        <f t="shared" si="54"/>
        <v>0</v>
      </c>
      <c r="S356" s="111"/>
      <c r="T356" s="85"/>
    </row>
    <row r="357" spans="1:20" s="58" customFormat="1" ht="30">
      <c r="A357" s="57">
        <v>22</v>
      </c>
      <c r="B357" s="63" t="s">
        <v>452</v>
      </c>
      <c r="C357" s="56">
        <v>350000</v>
      </c>
      <c r="D357" s="75">
        <v>1.7</v>
      </c>
      <c r="E357" s="56">
        <f t="shared" si="55"/>
        <v>595000</v>
      </c>
      <c r="F357" s="115" t="s">
        <v>709</v>
      </c>
      <c r="G357" s="179" t="s">
        <v>452</v>
      </c>
      <c r="H357" s="71" t="s">
        <v>557</v>
      </c>
      <c r="I357" s="71">
        <v>1</v>
      </c>
      <c r="J357" s="117">
        <v>350000</v>
      </c>
      <c r="K357" s="122">
        <v>1.7</v>
      </c>
      <c r="L357" s="42">
        <v>12960000</v>
      </c>
      <c r="M357" s="118">
        <f t="shared" si="56"/>
        <v>21.781512605042018</v>
      </c>
      <c r="N357" s="192">
        <v>11000000</v>
      </c>
      <c r="O357" s="125">
        <v>1.18</v>
      </c>
      <c r="P357" s="57"/>
      <c r="Q357" s="194">
        <v>11000000</v>
      </c>
      <c r="R357" s="85">
        <f t="shared" si="54"/>
        <v>0</v>
      </c>
      <c r="S357" s="111"/>
      <c r="T357" s="85"/>
    </row>
    <row r="358" spans="1:20" s="58" customFormat="1" ht="30">
      <c r="A358" s="57">
        <v>23</v>
      </c>
      <c r="B358" s="63" t="s">
        <v>453</v>
      </c>
      <c r="C358" s="56">
        <v>350000</v>
      </c>
      <c r="D358" s="75">
        <v>1.7</v>
      </c>
      <c r="E358" s="56">
        <f t="shared" si="55"/>
        <v>595000</v>
      </c>
      <c r="F358" s="115" t="s">
        <v>710</v>
      </c>
      <c r="G358" s="179" t="s">
        <v>453</v>
      </c>
      <c r="H358" s="71" t="s">
        <v>557</v>
      </c>
      <c r="I358" s="71">
        <v>1</v>
      </c>
      <c r="J358" s="117">
        <v>350000</v>
      </c>
      <c r="K358" s="122">
        <v>1.7</v>
      </c>
      <c r="L358" s="42">
        <v>12960000</v>
      </c>
      <c r="M358" s="118">
        <f t="shared" si="56"/>
        <v>21.781512605042018</v>
      </c>
      <c r="N358" s="192">
        <v>11000000</v>
      </c>
      <c r="O358" s="125">
        <v>1.18</v>
      </c>
      <c r="P358" s="57"/>
      <c r="Q358" s="194">
        <v>11000000</v>
      </c>
      <c r="R358" s="85">
        <f t="shared" si="54"/>
        <v>0</v>
      </c>
      <c r="S358" s="111"/>
      <c r="T358" s="85"/>
    </row>
    <row r="359" spans="1:20" s="58" customFormat="1" ht="30">
      <c r="A359" s="57">
        <v>24</v>
      </c>
      <c r="B359" s="63" t="s">
        <v>454</v>
      </c>
      <c r="C359" s="56">
        <v>350000</v>
      </c>
      <c r="D359" s="75">
        <v>1.7</v>
      </c>
      <c r="E359" s="56">
        <f t="shared" si="55"/>
        <v>595000</v>
      </c>
      <c r="F359" s="115" t="s">
        <v>711</v>
      </c>
      <c r="G359" s="179" t="s">
        <v>454</v>
      </c>
      <c r="H359" s="71" t="s">
        <v>557</v>
      </c>
      <c r="I359" s="71">
        <v>1</v>
      </c>
      <c r="J359" s="117">
        <v>350000</v>
      </c>
      <c r="K359" s="122">
        <v>1.7</v>
      </c>
      <c r="L359" s="42">
        <v>12960000</v>
      </c>
      <c r="M359" s="118">
        <f t="shared" si="56"/>
        <v>21.781512605042018</v>
      </c>
      <c r="N359" s="192">
        <v>11000000</v>
      </c>
      <c r="O359" s="125">
        <v>1.18</v>
      </c>
      <c r="P359" s="57"/>
      <c r="Q359" s="194">
        <v>11000000</v>
      </c>
      <c r="R359" s="85">
        <f t="shared" si="54"/>
        <v>0</v>
      </c>
      <c r="S359" s="111"/>
      <c r="T359" s="85"/>
    </row>
    <row r="360" spans="1:20" s="58" customFormat="1" ht="35.25" customHeight="1">
      <c r="A360" s="57">
        <v>25</v>
      </c>
      <c r="B360" s="63" t="s">
        <v>455</v>
      </c>
      <c r="C360" s="56">
        <v>350000</v>
      </c>
      <c r="D360" s="75">
        <v>1.7</v>
      </c>
      <c r="E360" s="56">
        <f t="shared" si="55"/>
        <v>595000</v>
      </c>
      <c r="F360" s="115" t="s">
        <v>712</v>
      </c>
      <c r="G360" s="179" t="s">
        <v>455</v>
      </c>
      <c r="H360" s="71" t="s">
        <v>557</v>
      </c>
      <c r="I360" s="71">
        <v>1</v>
      </c>
      <c r="J360" s="117">
        <v>350000</v>
      </c>
      <c r="K360" s="122">
        <v>1.7</v>
      </c>
      <c r="L360" s="42">
        <v>11040000</v>
      </c>
      <c r="M360" s="118">
        <f t="shared" si="56"/>
        <v>18.554621848739497</v>
      </c>
      <c r="N360" s="192">
        <v>9380000</v>
      </c>
      <c r="O360" s="125">
        <v>1.18</v>
      </c>
      <c r="P360" s="57"/>
      <c r="Q360" s="194">
        <v>9380000</v>
      </c>
      <c r="R360" s="85">
        <f t="shared" si="54"/>
        <v>0</v>
      </c>
      <c r="S360" s="111"/>
      <c r="T360" s="85"/>
    </row>
    <row r="361" spans="1:20" s="58" customFormat="1" ht="30.75" customHeight="1">
      <c r="A361" s="57">
        <v>26</v>
      </c>
      <c r="B361" s="63" t="s">
        <v>456</v>
      </c>
      <c r="C361" s="56">
        <v>350000</v>
      </c>
      <c r="D361" s="75">
        <v>1.7</v>
      </c>
      <c r="E361" s="56">
        <f t="shared" si="55"/>
        <v>595000</v>
      </c>
      <c r="F361" s="115" t="s">
        <v>713</v>
      </c>
      <c r="G361" s="179" t="s">
        <v>456</v>
      </c>
      <c r="H361" s="71" t="s">
        <v>557</v>
      </c>
      <c r="I361" s="71">
        <v>1</v>
      </c>
      <c r="J361" s="117">
        <v>350000</v>
      </c>
      <c r="K361" s="122">
        <v>1.7</v>
      </c>
      <c r="L361" s="42">
        <v>11040000</v>
      </c>
      <c r="M361" s="118">
        <f t="shared" si="56"/>
        <v>18.554621848739497</v>
      </c>
      <c r="N361" s="192">
        <v>9380000</v>
      </c>
      <c r="O361" s="125">
        <v>1.18</v>
      </c>
      <c r="P361" s="57"/>
      <c r="Q361" s="194">
        <v>9380000</v>
      </c>
      <c r="R361" s="85">
        <f t="shared" si="54"/>
        <v>0</v>
      </c>
      <c r="S361" s="111"/>
      <c r="T361" s="85"/>
    </row>
    <row r="362" spans="1:20" s="58" customFormat="1" ht="30">
      <c r="A362" s="57">
        <v>27</v>
      </c>
      <c r="B362" s="63" t="s">
        <v>457</v>
      </c>
      <c r="C362" s="56">
        <v>350000</v>
      </c>
      <c r="D362" s="75">
        <v>1.7</v>
      </c>
      <c r="E362" s="56">
        <f t="shared" si="55"/>
        <v>595000</v>
      </c>
      <c r="F362" s="115" t="s">
        <v>714</v>
      </c>
      <c r="G362" s="179" t="s">
        <v>457</v>
      </c>
      <c r="H362" s="71" t="s">
        <v>557</v>
      </c>
      <c r="I362" s="71">
        <v>1</v>
      </c>
      <c r="J362" s="117">
        <v>350000</v>
      </c>
      <c r="K362" s="122">
        <v>1.7</v>
      </c>
      <c r="L362" s="42">
        <v>7680000</v>
      </c>
      <c r="M362" s="118">
        <f t="shared" si="56"/>
        <v>12.907563025210084</v>
      </c>
      <c r="N362" s="192">
        <v>6500000</v>
      </c>
      <c r="O362" s="125">
        <v>1.18</v>
      </c>
      <c r="P362" s="57"/>
      <c r="Q362" s="194">
        <v>6500000</v>
      </c>
      <c r="R362" s="85">
        <f t="shared" si="54"/>
        <v>0</v>
      </c>
      <c r="S362" s="111" t="s">
        <v>282</v>
      </c>
      <c r="T362" s="85"/>
    </row>
    <row r="363" spans="1:20" s="58" customFormat="1" ht="30">
      <c r="A363" s="57">
        <v>28</v>
      </c>
      <c r="B363" s="63" t="s">
        <v>458</v>
      </c>
      <c r="C363" s="56">
        <v>350000</v>
      </c>
      <c r="D363" s="75">
        <v>1.7</v>
      </c>
      <c r="E363" s="56">
        <f t="shared" si="55"/>
        <v>595000</v>
      </c>
      <c r="F363" s="115" t="s">
        <v>715</v>
      </c>
      <c r="G363" s="179" t="s">
        <v>458</v>
      </c>
      <c r="H363" s="71" t="s">
        <v>557</v>
      </c>
      <c r="I363" s="71">
        <v>1</v>
      </c>
      <c r="J363" s="117">
        <v>350000</v>
      </c>
      <c r="K363" s="122">
        <v>1.7</v>
      </c>
      <c r="L363" s="42">
        <v>11040000</v>
      </c>
      <c r="M363" s="118">
        <f t="shared" si="56"/>
        <v>18.554621848739497</v>
      </c>
      <c r="N363" s="192">
        <v>9380000</v>
      </c>
      <c r="O363" s="125">
        <v>1.18</v>
      </c>
      <c r="P363" s="57"/>
      <c r="Q363" s="194">
        <v>9380000</v>
      </c>
      <c r="R363" s="85">
        <f t="shared" si="54"/>
        <v>0</v>
      </c>
      <c r="S363" s="111"/>
      <c r="T363" s="85"/>
    </row>
    <row r="364" spans="1:20" s="58" customFormat="1" ht="34.5" customHeight="1">
      <c r="A364" s="57">
        <v>29</v>
      </c>
      <c r="B364" s="63" t="s">
        <v>575</v>
      </c>
      <c r="C364" s="56">
        <v>350000</v>
      </c>
      <c r="D364" s="75">
        <v>1.7</v>
      </c>
      <c r="E364" s="56">
        <f t="shared" si="55"/>
        <v>595000</v>
      </c>
      <c r="F364" s="115" t="s">
        <v>716</v>
      </c>
      <c r="G364" s="179" t="s">
        <v>575</v>
      </c>
      <c r="H364" s="71" t="s">
        <v>557</v>
      </c>
      <c r="I364" s="71">
        <v>1</v>
      </c>
      <c r="J364" s="117">
        <v>350000</v>
      </c>
      <c r="K364" s="122">
        <v>1.7</v>
      </c>
      <c r="L364" s="42">
        <v>12960000</v>
      </c>
      <c r="M364" s="118">
        <f t="shared" si="56"/>
        <v>21.781512605042018</v>
      </c>
      <c r="N364" s="192">
        <v>11000000</v>
      </c>
      <c r="O364" s="125">
        <v>1.18</v>
      </c>
      <c r="P364" s="57"/>
      <c r="Q364" s="194">
        <v>11000000</v>
      </c>
      <c r="R364" s="85">
        <f t="shared" si="54"/>
        <v>0</v>
      </c>
      <c r="S364" s="111"/>
      <c r="T364" s="85"/>
    </row>
    <row r="365" spans="1:20" s="58" customFormat="1" ht="30">
      <c r="A365" s="57">
        <v>30</v>
      </c>
      <c r="B365" s="63" t="s">
        <v>459</v>
      </c>
      <c r="C365" s="56">
        <v>350000</v>
      </c>
      <c r="D365" s="75">
        <v>1.7</v>
      </c>
      <c r="E365" s="56">
        <f t="shared" si="55"/>
        <v>595000</v>
      </c>
      <c r="F365" s="115" t="s">
        <v>717</v>
      </c>
      <c r="G365" s="179" t="s">
        <v>459</v>
      </c>
      <c r="H365" s="71" t="s">
        <v>557</v>
      </c>
      <c r="I365" s="71">
        <v>1</v>
      </c>
      <c r="J365" s="117">
        <v>350000</v>
      </c>
      <c r="K365" s="122">
        <v>1.7</v>
      </c>
      <c r="L365" s="42">
        <v>12960000</v>
      </c>
      <c r="M365" s="118">
        <f t="shared" si="56"/>
        <v>21.781512605042018</v>
      </c>
      <c r="N365" s="192">
        <v>11000000</v>
      </c>
      <c r="O365" s="125">
        <v>1.18</v>
      </c>
      <c r="P365" s="57"/>
      <c r="Q365" s="194">
        <v>11000000</v>
      </c>
      <c r="R365" s="85">
        <f t="shared" si="54"/>
        <v>0</v>
      </c>
      <c r="S365" s="111"/>
      <c r="T365" s="85"/>
    </row>
    <row r="366" spans="1:20" s="58" customFormat="1" ht="22.5" customHeight="1">
      <c r="A366" s="57">
        <v>31</v>
      </c>
      <c r="B366" s="63" t="s">
        <v>346</v>
      </c>
      <c r="C366" s="56">
        <v>350000</v>
      </c>
      <c r="D366" s="75">
        <v>1.7</v>
      </c>
      <c r="E366" s="56">
        <f t="shared" si="55"/>
        <v>595000</v>
      </c>
      <c r="F366" s="115" t="s">
        <v>718</v>
      </c>
      <c r="G366" s="179" t="s">
        <v>346</v>
      </c>
      <c r="H366" s="71" t="s">
        <v>557</v>
      </c>
      <c r="I366" s="71">
        <v>1</v>
      </c>
      <c r="J366" s="117">
        <v>350000</v>
      </c>
      <c r="K366" s="122">
        <v>1.7</v>
      </c>
      <c r="L366" s="42">
        <v>6720000</v>
      </c>
      <c r="M366" s="118">
        <f t="shared" si="56"/>
        <v>11.294117647058824</v>
      </c>
      <c r="N366" s="192">
        <v>5700000</v>
      </c>
      <c r="O366" s="125">
        <v>1.18</v>
      </c>
      <c r="P366" s="57"/>
      <c r="Q366" s="194">
        <v>5700000</v>
      </c>
      <c r="R366" s="85">
        <f t="shared" si="54"/>
        <v>0</v>
      </c>
      <c r="S366" s="111"/>
      <c r="T366" s="85"/>
    </row>
    <row r="367" spans="1:20" s="58" customFormat="1" ht="18.75">
      <c r="A367" s="57" t="s">
        <v>345</v>
      </c>
      <c r="B367" s="63" t="s">
        <v>347</v>
      </c>
      <c r="C367" s="56"/>
      <c r="D367" s="75"/>
      <c r="E367" s="56"/>
      <c r="F367" s="71">
        <v>3</v>
      </c>
      <c r="G367" s="182" t="s">
        <v>347</v>
      </c>
      <c r="H367" s="71" t="s">
        <v>557</v>
      </c>
      <c r="I367" s="71"/>
      <c r="J367" s="117"/>
      <c r="K367" s="122"/>
      <c r="L367" s="42">
        <v>0</v>
      </c>
      <c r="M367" s="118"/>
      <c r="N367" s="124"/>
      <c r="O367" s="125"/>
      <c r="P367" s="57"/>
      <c r="Q367" s="194"/>
      <c r="R367" s="85">
        <f t="shared" si="54"/>
        <v>0</v>
      </c>
      <c r="S367" s="111"/>
      <c r="T367" s="85"/>
    </row>
    <row r="368" spans="1:20" s="58" customFormat="1" ht="30">
      <c r="A368" s="57">
        <v>1</v>
      </c>
      <c r="B368" s="63" t="s">
        <v>548</v>
      </c>
      <c r="C368" s="56">
        <v>250000</v>
      </c>
      <c r="D368" s="55">
        <v>11</v>
      </c>
      <c r="E368" s="56">
        <f aca="true" t="shared" si="57" ref="E368:E388">C368*D368</f>
        <v>2750000</v>
      </c>
      <c r="F368" s="115" t="s">
        <v>605</v>
      </c>
      <c r="G368" s="179" t="s">
        <v>548</v>
      </c>
      <c r="H368" s="71" t="s">
        <v>557</v>
      </c>
      <c r="I368" s="71">
        <v>1</v>
      </c>
      <c r="J368" s="117">
        <v>250000</v>
      </c>
      <c r="K368" s="118">
        <v>11</v>
      </c>
      <c r="L368" s="42">
        <v>7280000</v>
      </c>
      <c r="M368" s="118">
        <f aca="true" t="shared" si="58" ref="M368:M388">L368/E368</f>
        <v>2.6472727272727274</v>
      </c>
      <c r="N368" s="192">
        <v>6190000</v>
      </c>
      <c r="O368" s="125">
        <v>1.18</v>
      </c>
      <c r="P368" s="57"/>
      <c r="Q368" s="194">
        <v>6190000</v>
      </c>
      <c r="R368" s="85">
        <f t="shared" si="54"/>
        <v>0</v>
      </c>
      <c r="S368" s="111"/>
      <c r="T368" s="85"/>
    </row>
    <row r="369" spans="1:20" s="58" customFormat="1" ht="35.25" customHeight="1">
      <c r="A369" s="57">
        <v>2</v>
      </c>
      <c r="B369" s="63" t="s">
        <v>460</v>
      </c>
      <c r="C369" s="56">
        <v>250000</v>
      </c>
      <c r="D369" s="55">
        <v>11</v>
      </c>
      <c r="E369" s="56">
        <f t="shared" si="57"/>
        <v>2750000</v>
      </c>
      <c r="F369" s="115" t="s">
        <v>606</v>
      </c>
      <c r="G369" s="179" t="s">
        <v>460</v>
      </c>
      <c r="H369" s="71" t="s">
        <v>557</v>
      </c>
      <c r="I369" s="71">
        <v>1</v>
      </c>
      <c r="J369" s="117">
        <v>250000</v>
      </c>
      <c r="K369" s="118">
        <v>11</v>
      </c>
      <c r="L369" s="42">
        <v>7280000</v>
      </c>
      <c r="M369" s="118">
        <f t="shared" si="58"/>
        <v>2.6472727272727274</v>
      </c>
      <c r="N369" s="192">
        <v>6190000</v>
      </c>
      <c r="O369" s="125">
        <v>1.18</v>
      </c>
      <c r="P369" s="57"/>
      <c r="Q369" s="194">
        <v>6190000</v>
      </c>
      <c r="R369" s="85">
        <f t="shared" si="54"/>
        <v>0</v>
      </c>
      <c r="S369" s="111"/>
      <c r="T369" s="85"/>
    </row>
    <row r="370" spans="1:20" s="58" customFormat="1" ht="30">
      <c r="A370" s="57">
        <v>3</v>
      </c>
      <c r="B370" s="63" t="s">
        <v>461</v>
      </c>
      <c r="C370" s="56">
        <v>250000</v>
      </c>
      <c r="D370" s="55">
        <v>11</v>
      </c>
      <c r="E370" s="56">
        <f t="shared" si="57"/>
        <v>2750000</v>
      </c>
      <c r="F370" s="115" t="s">
        <v>682</v>
      </c>
      <c r="G370" s="179" t="s">
        <v>461</v>
      </c>
      <c r="H370" s="71" t="s">
        <v>557</v>
      </c>
      <c r="I370" s="71">
        <v>1</v>
      </c>
      <c r="J370" s="117">
        <v>250000</v>
      </c>
      <c r="K370" s="118">
        <v>11</v>
      </c>
      <c r="L370" s="42">
        <v>7280000</v>
      </c>
      <c r="M370" s="118">
        <f t="shared" si="58"/>
        <v>2.6472727272727274</v>
      </c>
      <c r="N370" s="192">
        <v>6190000</v>
      </c>
      <c r="O370" s="125">
        <v>1.18</v>
      </c>
      <c r="P370" s="57"/>
      <c r="Q370" s="194">
        <v>6190000</v>
      </c>
      <c r="R370" s="85">
        <f t="shared" si="54"/>
        <v>0</v>
      </c>
      <c r="S370" s="111"/>
      <c r="T370" s="85"/>
    </row>
    <row r="371" spans="1:20" s="58" customFormat="1" ht="30">
      <c r="A371" s="57">
        <v>4</v>
      </c>
      <c r="B371" s="63" t="s">
        <v>462</v>
      </c>
      <c r="C371" s="56">
        <v>250000</v>
      </c>
      <c r="D371" s="55">
        <v>11</v>
      </c>
      <c r="E371" s="56">
        <f t="shared" si="57"/>
        <v>2750000</v>
      </c>
      <c r="F371" s="115" t="s">
        <v>719</v>
      </c>
      <c r="G371" s="179" t="s">
        <v>462</v>
      </c>
      <c r="H371" s="71" t="s">
        <v>557</v>
      </c>
      <c r="I371" s="71">
        <v>1</v>
      </c>
      <c r="J371" s="117">
        <v>250000</v>
      </c>
      <c r="K371" s="118">
        <v>11</v>
      </c>
      <c r="L371" s="42">
        <v>7280000</v>
      </c>
      <c r="M371" s="118">
        <f t="shared" si="58"/>
        <v>2.6472727272727274</v>
      </c>
      <c r="N371" s="192">
        <v>6190000</v>
      </c>
      <c r="O371" s="125">
        <v>1.18</v>
      </c>
      <c r="P371" s="57"/>
      <c r="Q371" s="194">
        <v>6190000</v>
      </c>
      <c r="R371" s="85">
        <f t="shared" si="54"/>
        <v>0</v>
      </c>
      <c r="S371" s="111"/>
      <c r="T371" s="85"/>
    </row>
    <row r="372" spans="1:20" s="80" customFormat="1" ht="32.25" customHeight="1">
      <c r="A372" s="76">
        <v>6</v>
      </c>
      <c r="B372" s="77" t="s">
        <v>463</v>
      </c>
      <c r="C372" s="78">
        <v>250000</v>
      </c>
      <c r="D372" s="79">
        <v>1.7</v>
      </c>
      <c r="E372" s="78">
        <f t="shared" si="57"/>
        <v>425000</v>
      </c>
      <c r="F372" s="115" t="s">
        <v>720</v>
      </c>
      <c r="G372" s="179" t="s">
        <v>463</v>
      </c>
      <c r="H372" s="71" t="s">
        <v>557</v>
      </c>
      <c r="I372" s="71">
        <v>1</v>
      </c>
      <c r="J372" s="117">
        <v>250000</v>
      </c>
      <c r="K372" s="118">
        <v>1.7</v>
      </c>
      <c r="L372" s="42">
        <v>6000000</v>
      </c>
      <c r="M372" s="118">
        <f t="shared" si="58"/>
        <v>14.117647058823529</v>
      </c>
      <c r="N372" s="124">
        <f aca="true" t="shared" si="59" ref="N372:N388">L372*$B$2</f>
        <v>5100000</v>
      </c>
      <c r="O372" s="125">
        <v>1.18</v>
      </c>
      <c r="P372" s="57"/>
      <c r="Q372" s="194">
        <v>5100000</v>
      </c>
      <c r="R372" s="85">
        <f t="shared" si="54"/>
        <v>0</v>
      </c>
      <c r="S372" s="113"/>
      <c r="T372" s="85"/>
    </row>
    <row r="373" spans="1:20" s="58" customFormat="1" ht="30">
      <c r="A373" s="57">
        <v>8</v>
      </c>
      <c r="B373" s="63" t="s">
        <v>464</v>
      </c>
      <c r="C373" s="56">
        <v>250000</v>
      </c>
      <c r="D373" s="55">
        <v>1.7</v>
      </c>
      <c r="E373" s="56">
        <f t="shared" si="57"/>
        <v>425000</v>
      </c>
      <c r="F373" s="115" t="s">
        <v>721</v>
      </c>
      <c r="G373" s="179" t="s">
        <v>464</v>
      </c>
      <c r="H373" s="71" t="s">
        <v>557</v>
      </c>
      <c r="I373" s="71">
        <v>1</v>
      </c>
      <c r="J373" s="117">
        <v>250000</v>
      </c>
      <c r="K373" s="118">
        <v>1.7</v>
      </c>
      <c r="L373" s="42">
        <v>6000000</v>
      </c>
      <c r="M373" s="118">
        <f t="shared" si="58"/>
        <v>14.117647058823529</v>
      </c>
      <c r="N373" s="124">
        <f t="shared" si="59"/>
        <v>5100000</v>
      </c>
      <c r="O373" s="125">
        <v>1.18</v>
      </c>
      <c r="P373" s="57"/>
      <c r="Q373" s="194">
        <v>5100000</v>
      </c>
      <c r="R373" s="85">
        <f t="shared" si="54"/>
        <v>0</v>
      </c>
      <c r="S373" s="111"/>
      <c r="T373" s="85"/>
    </row>
    <row r="374" spans="1:20" s="58" customFormat="1" ht="30">
      <c r="A374" s="57">
        <v>9</v>
      </c>
      <c r="B374" s="63" t="s">
        <v>465</v>
      </c>
      <c r="C374" s="56">
        <v>250000</v>
      </c>
      <c r="D374" s="55">
        <v>1.7</v>
      </c>
      <c r="E374" s="56">
        <f t="shared" si="57"/>
        <v>425000</v>
      </c>
      <c r="F374" s="115" t="s">
        <v>722</v>
      </c>
      <c r="G374" s="179" t="s">
        <v>465</v>
      </c>
      <c r="H374" s="71" t="s">
        <v>557</v>
      </c>
      <c r="I374" s="71">
        <v>1</v>
      </c>
      <c r="J374" s="117">
        <v>250000</v>
      </c>
      <c r="K374" s="118">
        <v>1.7</v>
      </c>
      <c r="L374" s="42">
        <v>6000000</v>
      </c>
      <c r="M374" s="118">
        <f t="shared" si="58"/>
        <v>14.117647058823529</v>
      </c>
      <c r="N374" s="124">
        <f t="shared" si="59"/>
        <v>5100000</v>
      </c>
      <c r="O374" s="125">
        <v>1.18</v>
      </c>
      <c r="P374" s="57"/>
      <c r="Q374" s="194">
        <v>5100000</v>
      </c>
      <c r="R374" s="85">
        <f t="shared" si="54"/>
        <v>0</v>
      </c>
      <c r="S374" s="111"/>
      <c r="T374" s="85"/>
    </row>
    <row r="375" spans="1:20" s="58" customFormat="1" ht="30">
      <c r="A375" s="57">
        <v>10</v>
      </c>
      <c r="B375" s="63" t="s">
        <v>466</v>
      </c>
      <c r="C375" s="56">
        <v>250000</v>
      </c>
      <c r="D375" s="55">
        <v>1.7</v>
      </c>
      <c r="E375" s="56">
        <f t="shared" si="57"/>
        <v>425000</v>
      </c>
      <c r="F375" s="115" t="s">
        <v>723</v>
      </c>
      <c r="G375" s="179" t="s">
        <v>466</v>
      </c>
      <c r="H375" s="71" t="s">
        <v>557</v>
      </c>
      <c r="I375" s="71">
        <v>1</v>
      </c>
      <c r="J375" s="117">
        <v>250000</v>
      </c>
      <c r="K375" s="118">
        <v>1.7</v>
      </c>
      <c r="L375" s="42">
        <v>6000000</v>
      </c>
      <c r="M375" s="118">
        <f t="shared" si="58"/>
        <v>14.117647058823529</v>
      </c>
      <c r="N375" s="124">
        <f t="shared" si="59"/>
        <v>5100000</v>
      </c>
      <c r="O375" s="125">
        <v>1.18</v>
      </c>
      <c r="P375" s="57"/>
      <c r="Q375" s="194">
        <v>5100000</v>
      </c>
      <c r="R375" s="85">
        <f t="shared" si="54"/>
        <v>0</v>
      </c>
      <c r="S375" s="111"/>
      <c r="T375" s="85"/>
    </row>
    <row r="376" spans="1:20" s="58" customFormat="1" ht="30">
      <c r="A376" s="57">
        <v>11</v>
      </c>
      <c r="B376" s="63" t="s">
        <v>467</v>
      </c>
      <c r="C376" s="56">
        <v>250000</v>
      </c>
      <c r="D376" s="55">
        <v>1.7</v>
      </c>
      <c r="E376" s="56">
        <f t="shared" si="57"/>
        <v>425000</v>
      </c>
      <c r="F376" s="115" t="s">
        <v>724</v>
      </c>
      <c r="G376" s="179" t="s">
        <v>467</v>
      </c>
      <c r="H376" s="71" t="s">
        <v>557</v>
      </c>
      <c r="I376" s="71">
        <v>1</v>
      </c>
      <c r="J376" s="117">
        <v>250000</v>
      </c>
      <c r="K376" s="118">
        <v>1.7</v>
      </c>
      <c r="L376" s="42">
        <v>6000000</v>
      </c>
      <c r="M376" s="118">
        <f t="shared" si="58"/>
        <v>14.117647058823529</v>
      </c>
      <c r="N376" s="124">
        <f t="shared" si="59"/>
        <v>5100000</v>
      </c>
      <c r="O376" s="125">
        <v>1.18</v>
      </c>
      <c r="P376" s="57"/>
      <c r="Q376" s="194">
        <v>5100000</v>
      </c>
      <c r="R376" s="85">
        <f t="shared" si="54"/>
        <v>0</v>
      </c>
      <c r="S376" s="111"/>
      <c r="T376" s="85"/>
    </row>
    <row r="377" spans="1:20" s="58" customFormat="1" ht="33" customHeight="1">
      <c r="A377" s="57">
        <v>12</v>
      </c>
      <c r="B377" s="63" t="s">
        <v>468</v>
      </c>
      <c r="C377" s="56">
        <v>250000</v>
      </c>
      <c r="D377" s="55">
        <v>1.7</v>
      </c>
      <c r="E377" s="56">
        <f t="shared" si="57"/>
        <v>425000</v>
      </c>
      <c r="F377" s="115" t="s">
        <v>725</v>
      </c>
      <c r="G377" s="179" t="s">
        <v>468</v>
      </c>
      <c r="H377" s="71" t="s">
        <v>557</v>
      </c>
      <c r="I377" s="71">
        <v>1</v>
      </c>
      <c r="J377" s="117">
        <v>250000</v>
      </c>
      <c r="K377" s="118">
        <v>1.7</v>
      </c>
      <c r="L377" s="42">
        <v>6000000</v>
      </c>
      <c r="M377" s="118">
        <f t="shared" si="58"/>
        <v>14.117647058823529</v>
      </c>
      <c r="N377" s="124">
        <f t="shared" si="59"/>
        <v>5100000</v>
      </c>
      <c r="O377" s="125">
        <v>1.18</v>
      </c>
      <c r="P377" s="57"/>
      <c r="Q377" s="194">
        <v>5100000</v>
      </c>
      <c r="R377" s="85">
        <f t="shared" si="54"/>
        <v>0</v>
      </c>
      <c r="S377" s="111"/>
      <c r="T377" s="85"/>
    </row>
    <row r="378" spans="1:20" s="58" customFormat="1" ht="45">
      <c r="A378" s="57">
        <v>13</v>
      </c>
      <c r="B378" s="63" t="s">
        <v>469</v>
      </c>
      <c r="C378" s="56">
        <v>250000</v>
      </c>
      <c r="D378" s="55">
        <v>1.7</v>
      </c>
      <c r="E378" s="56">
        <f t="shared" si="57"/>
        <v>425000</v>
      </c>
      <c r="F378" s="115" t="s">
        <v>726</v>
      </c>
      <c r="G378" s="179" t="s">
        <v>469</v>
      </c>
      <c r="H378" s="71" t="s">
        <v>557</v>
      </c>
      <c r="I378" s="71">
        <v>1</v>
      </c>
      <c r="J378" s="117">
        <v>250000</v>
      </c>
      <c r="K378" s="118">
        <v>1.7</v>
      </c>
      <c r="L378" s="42">
        <v>6000000</v>
      </c>
      <c r="M378" s="118">
        <f t="shared" si="58"/>
        <v>14.117647058823529</v>
      </c>
      <c r="N378" s="124">
        <f t="shared" si="59"/>
        <v>5100000</v>
      </c>
      <c r="O378" s="125">
        <v>1.18</v>
      </c>
      <c r="P378" s="57"/>
      <c r="Q378" s="194">
        <v>5100000</v>
      </c>
      <c r="R378" s="85">
        <f t="shared" si="54"/>
        <v>0</v>
      </c>
      <c r="S378" s="111"/>
      <c r="T378" s="85"/>
    </row>
    <row r="379" spans="1:20" s="58" customFormat="1" ht="45">
      <c r="A379" s="57">
        <v>14</v>
      </c>
      <c r="B379" s="63" t="s">
        <v>470</v>
      </c>
      <c r="C379" s="56">
        <v>250000</v>
      </c>
      <c r="D379" s="55">
        <v>1.7</v>
      </c>
      <c r="E379" s="56">
        <f t="shared" si="57"/>
        <v>425000</v>
      </c>
      <c r="F379" s="115" t="s">
        <v>727</v>
      </c>
      <c r="G379" s="179" t="s">
        <v>470</v>
      </c>
      <c r="H379" s="71" t="s">
        <v>557</v>
      </c>
      <c r="I379" s="71">
        <v>1</v>
      </c>
      <c r="J379" s="117">
        <v>250000</v>
      </c>
      <c r="K379" s="118">
        <v>1.7</v>
      </c>
      <c r="L379" s="42">
        <v>6000000</v>
      </c>
      <c r="M379" s="118">
        <f t="shared" si="58"/>
        <v>14.117647058823529</v>
      </c>
      <c r="N379" s="124">
        <f t="shared" si="59"/>
        <v>5100000</v>
      </c>
      <c r="O379" s="125">
        <v>1.18</v>
      </c>
      <c r="P379" s="57"/>
      <c r="Q379" s="194">
        <v>5100000</v>
      </c>
      <c r="R379" s="85">
        <f t="shared" si="54"/>
        <v>0</v>
      </c>
      <c r="S379" s="111"/>
      <c r="T379" s="85"/>
    </row>
    <row r="380" spans="1:20" s="58" customFormat="1" ht="30">
      <c r="A380" s="57">
        <v>15</v>
      </c>
      <c r="B380" s="63" t="s">
        <v>471</v>
      </c>
      <c r="C380" s="56">
        <v>250000</v>
      </c>
      <c r="D380" s="55">
        <v>1.7</v>
      </c>
      <c r="E380" s="56">
        <f t="shared" si="57"/>
        <v>425000</v>
      </c>
      <c r="F380" s="115" t="s">
        <v>728</v>
      </c>
      <c r="G380" s="179" t="s">
        <v>471</v>
      </c>
      <c r="H380" s="71" t="s">
        <v>557</v>
      </c>
      <c r="I380" s="71">
        <v>1</v>
      </c>
      <c r="J380" s="117">
        <v>250000</v>
      </c>
      <c r="K380" s="118">
        <v>1.7</v>
      </c>
      <c r="L380" s="42">
        <v>6000000</v>
      </c>
      <c r="M380" s="118">
        <f t="shared" si="58"/>
        <v>14.117647058823529</v>
      </c>
      <c r="N380" s="124">
        <f t="shared" si="59"/>
        <v>5100000</v>
      </c>
      <c r="O380" s="125">
        <v>1.18</v>
      </c>
      <c r="P380" s="57"/>
      <c r="Q380" s="194">
        <v>5100000</v>
      </c>
      <c r="R380" s="85">
        <f t="shared" si="54"/>
        <v>0</v>
      </c>
      <c r="S380" s="111"/>
      <c r="T380" s="85"/>
    </row>
    <row r="381" spans="1:20" s="58" customFormat="1" ht="30">
      <c r="A381" s="57">
        <v>16</v>
      </c>
      <c r="B381" s="63" t="s">
        <v>472</v>
      </c>
      <c r="C381" s="56">
        <v>250000</v>
      </c>
      <c r="D381" s="55">
        <v>1.7</v>
      </c>
      <c r="E381" s="56">
        <f t="shared" si="57"/>
        <v>425000</v>
      </c>
      <c r="F381" s="115" t="s">
        <v>729</v>
      </c>
      <c r="G381" s="179" t="s">
        <v>472</v>
      </c>
      <c r="H381" s="71" t="s">
        <v>557</v>
      </c>
      <c r="I381" s="71">
        <v>1</v>
      </c>
      <c r="J381" s="117">
        <v>250000</v>
      </c>
      <c r="K381" s="118">
        <v>1.7</v>
      </c>
      <c r="L381" s="42">
        <v>6000000</v>
      </c>
      <c r="M381" s="118">
        <f t="shared" si="58"/>
        <v>14.117647058823529</v>
      </c>
      <c r="N381" s="124">
        <f t="shared" si="59"/>
        <v>5100000</v>
      </c>
      <c r="O381" s="125">
        <v>1.18</v>
      </c>
      <c r="P381" s="57"/>
      <c r="Q381" s="194">
        <v>5100000</v>
      </c>
      <c r="R381" s="85">
        <f t="shared" si="54"/>
        <v>0</v>
      </c>
      <c r="S381" s="111"/>
      <c r="T381" s="85"/>
    </row>
    <row r="382" spans="1:20" s="58" customFormat="1" ht="30">
      <c r="A382" s="57">
        <v>17</v>
      </c>
      <c r="B382" s="63" t="s">
        <v>473</v>
      </c>
      <c r="C382" s="56">
        <v>250000</v>
      </c>
      <c r="D382" s="55">
        <v>1.7</v>
      </c>
      <c r="E382" s="56">
        <f t="shared" si="57"/>
        <v>425000</v>
      </c>
      <c r="F382" s="115" t="s">
        <v>730</v>
      </c>
      <c r="G382" s="179" t="s">
        <v>473</v>
      </c>
      <c r="H382" s="71" t="s">
        <v>557</v>
      </c>
      <c r="I382" s="71">
        <v>1</v>
      </c>
      <c r="J382" s="117">
        <v>250000</v>
      </c>
      <c r="K382" s="118">
        <v>1.7</v>
      </c>
      <c r="L382" s="42">
        <v>6000000</v>
      </c>
      <c r="M382" s="118">
        <f t="shared" si="58"/>
        <v>14.117647058823529</v>
      </c>
      <c r="N382" s="124">
        <f t="shared" si="59"/>
        <v>5100000</v>
      </c>
      <c r="O382" s="125">
        <v>1.18</v>
      </c>
      <c r="P382" s="57"/>
      <c r="Q382" s="194">
        <v>5100000</v>
      </c>
      <c r="R382" s="85">
        <f t="shared" si="54"/>
        <v>0</v>
      </c>
      <c r="S382" s="111"/>
      <c r="T382" s="85"/>
    </row>
    <row r="383" spans="1:20" s="58" customFormat="1" ht="32.25" customHeight="1">
      <c r="A383" s="57">
        <v>18</v>
      </c>
      <c r="B383" s="63" t="s">
        <v>474</v>
      </c>
      <c r="C383" s="56">
        <v>250000</v>
      </c>
      <c r="D383" s="55">
        <v>1.7</v>
      </c>
      <c r="E383" s="56">
        <f t="shared" si="57"/>
        <v>425000</v>
      </c>
      <c r="F383" s="115" t="s">
        <v>731</v>
      </c>
      <c r="G383" s="179" t="s">
        <v>474</v>
      </c>
      <c r="H383" s="71" t="s">
        <v>557</v>
      </c>
      <c r="I383" s="71">
        <v>1</v>
      </c>
      <c r="J383" s="117">
        <v>250000</v>
      </c>
      <c r="K383" s="118">
        <v>1.7</v>
      </c>
      <c r="L383" s="42">
        <v>6000000</v>
      </c>
      <c r="M383" s="118">
        <f t="shared" si="58"/>
        <v>14.117647058823529</v>
      </c>
      <c r="N383" s="124">
        <f t="shared" si="59"/>
        <v>5100000</v>
      </c>
      <c r="O383" s="125">
        <v>1.18</v>
      </c>
      <c r="P383" s="57"/>
      <c r="Q383" s="194">
        <v>5100000</v>
      </c>
      <c r="R383" s="85">
        <f t="shared" si="54"/>
        <v>0</v>
      </c>
      <c r="S383" s="111"/>
      <c r="T383" s="85"/>
    </row>
    <row r="384" spans="1:20" s="58" customFormat="1" ht="30">
      <c r="A384" s="57">
        <v>19</v>
      </c>
      <c r="B384" s="63" t="s">
        <v>475</v>
      </c>
      <c r="C384" s="56">
        <v>250000</v>
      </c>
      <c r="D384" s="55">
        <v>1.7</v>
      </c>
      <c r="E384" s="56">
        <f t="shared" si="57"/>
        <v>425000</v>
      </c>
      <c r="F384" s="115" t="s">
        <v>732</v>
      </c>
      <c r="G384" s="179" t="s">
        <v>475</v>
      </c>
      <c r="H384" s="71" t="s">
        <v>557</v>
      </c>
      <c r="I384" s="71">
        <v>1</v>
      </c>
      <c r="J384" s="117">
        <v>250000</v>
      </c>
      <c r="K384" s="118">
        <v>1.7</v>
      </c>
      <c r="L384" s="42">
        <v>6000000</v>
      </c>
      <c r="M384" s="118">
        <f t="shared" si="58"/>
        <v>14.117647058823529</v>
      </c>
      <c r="N384" s="124">
        <f t="shared" si="59"/>
        <v>5100000</v>
      </c>
      <c r="O384" s="125">
        <v>1.18</v>
      </c>
      <c r="P384" s="57"/>
      <c r="Q384" s="194">
        <v>5100000</v>
      </c>
      <c r="R384" s="85">
        <f t="shared" si="54"/>
        <v>0</v>
      </c>
      <c r="S384" s="111"/>
      <c r="T384" s="85"/>
    </row>
    <row r="385" spans="1:20" s="58" customFormat="1" ht="30">
      <c r="A385" s="57">
        <v>20</v>
      </c>
      <c r="B385" s="63" t="s">
        <v>476</v>
      </c>
      <c r="C385" s="56">
        <v>250000</v>
      </c>
      <c r="D385" s="55">
        <v>1.7</v>
      </c>
      <c r="E385" s="56">
        <f t="shared" si="57"/>
        <v>425000</v>
      </c>
      <c r="F385" s="115" t="s">
        <v>733</v>
      </c>
      <c r="G385" s="179" t="s">
        <v>476</v>
      </c>
      <c r="H385" s="71" t="s">
        <v>557</v>
      </c>
      <c r="I385" s="71">
        <v>1</v>
      </c>
      <c r="J385" s="117">
        <v>250000</v>
      </c>
      <c r="K385" s="118">
        <v>1.7</v>
      </c>
      <c r="L385" s="42">
        <v>6000000</v>
      </c>
      <c r="M385" s="118">
        <f t="shared" si="58"/>
        <v>14.117647058823529</v>
      </c>
      <c r="N385" s="124">
        <f t="shared" si="59"/>
        <v>5100000</v>
      </c>
      <c r="O385" s="125">
        <v>1.18</v>
      </c>
      <c r="P385" s="57"/>
      <c r="Q385" s="194">
        <v>5100000</v>
      </c>
      <c r="R385" s="85">
        <f t="shared" si="54"/>
        <v>0</v>
      </c>
      <c r="S385" s="111"/>
      <c r="T385" s="85"/>
    </row>
    <row r="386" spans="1:20" s="58" customFormat="1" ht="31.5" customHeight="1">
      <c r="A386" s="57">
        <v>21</v>
      </c>
      <c r="B386" s="63" t="s">
        <v>477</v>
      </c>
      <c r="C386" s="56">
        <v>250000</v>
      </c>
      <c r="D386" s="55">
        <v>1.7</v>
      </c>
      <c r="E386" s="56">
        <f t="shared" si="57"/>
        <v>425000</v>
      </c>
      <c r="F386" s="115" t="s">
        <v>734</v>
      </c>
      <c r="G386" s="179" t="s">
        <v>477</v>
      </c>
      <c r="H386" s="71" t="s">
        <v>557</v>
      </c>
      <c r="I386" s="71">
        <v>1</v>
      </c>
      <c r="J386" s="117">
        <v>250000</v>
      </c>
      <c r="K386" s="118">
        <v>1.7</v>
      </c>
      <c r="L386" s="42">
        <v>6000000</v>
      </c>
      <c r="M386" s="118">
        <f t="shared" si="58"/>
        <v>14.117647058823529</v>
      </c>
      <c r="N386" s="124">
        <f t="shared" si="59"/>
        <v>5100000</v>
      </c>
      <c r="O386" s="125">
        <v>1.18</v>
      </c>
      <c r="P386" s="57"/>
      <c r="Q386" s="194">
        <v>5100000</v>
      </c>
      <c r="R386" s="85">
        <f t="shared" si="54"/>
        <v>0</v>
      </c>
      <c r="S386" s="111"/>
      <c r="T386" s="85"/>
    </row>
    <row r="387" spans="1:20" s="58" customFormat="1" ht="45">
      <c r="A387" s="57">
        <v>22</v>
      </c>
      <c r="B387" s="63" t="s">
        <v>478</v>
      </c>
      <c r="C387" s="56">
        <v>250000</v>
      </c>
      <c r="D387" s="55">
        <v>1.7</v>
      </c>
      <c r="E387" s="56">
        <f t="shared" si="57"/>
        <v>425000</v>
      </c>
      <c r="F387" s="115" t="s">
        <v>735</v>
      </c>
      <c r="G387" s="179" t="s">
        <v>478</v>
      </c>
      <c r="H387" s="71" t="s">
        <v>557</v>
      </c>
      <c r="I387" s="71">
        <v>1</v>
      </c>
      <c r="J387" s="117">
        <v>250000</v>
      </c>
      <c r="K387" s="118">
        <v>1.7</v>
      </c>
      <c r="L387" s="42">
        <v>6000000</v>
      </c>
      <c r="M387" s="118">
        <f t="shared" si="58"/>
        <v>14.117647058823529</v>
      </c>
      <c r="N387" s="124">
        <f t="shared" si="59"/>
        <v>5100000</v>
      </c>
      <c r="O387" s="125">
        <v>1.18</v>
      </c>
      <c r="P387" s="57"/>
      <c r="Q387" s="194">
        <v>5100000</v>
      </c>
      <c r="R387" s="85">
        <f t="shared" si="54"/>
        <v>0</v>
      </c>
      <c r="S387" s="111"/>
      <c r="T387" s="85"/>
    </row>
    <row r="388" spans="1:20" s="58" customFormat="1" ht="21" customHeight="1">
      <c r="A388" s="57">
        <v>23</v>
      </c>
      <c r="B388" s="63" t="s">
        <v>153</v>
      </c>
      <c r="C388" s="56">
        <v>250000</v>
      </c>
      <c r="D388" s="55">
        <v>1.7</v>
      </c>
      <c r="E388" s="56">
        <f t="shared" si="57"/>
        <v>425000</v>
      </c>
      <c r="F388" s="115" t="s">
        <v>736</v>
      </c>
      <c r="G388" s="179" t="s">
        <v>153</v>
      </c>
      <c r="H388" s="71" t="s">
        <v>557</v>
      </c>
      <c r="I388" s="71">
        <v>1</v>
      </c>
      <c r="J388" s="117">
        <v>250000</v>
      </c>
      <c r="K388" s="118">
        <v>1.7</v>
      </c>
      <c r="L388" s="42">
        <v>4800000</v>
      </c>
      <c r="M388" s="118">
        <f t="shared" si="58"/>
        <v>11.294117647058824</v>
      </c>
      <c r="N388" s="124">
        <f t="shared" si="59"/>
        <v>4080000</v>
      </c>
      <c r="O388" s="125">
        <v>1.18</v>
      </c>
      <c r="P388" s="57"/>
      <c r="Q388" s="194">
        <v>4080000</v>
      </c>
      <c r="R388" s="85">
        <f t="shared" si="54"/>
        <v>0</v>
      </c>
      <c r="S388" s="111"/>
      <c r="T388" s="85"/>
    </row>
    <row r="389" spans="1:20" s="58" customFormat="1" ht="30">
      <c r="A389" s="64">
        <v>4</v>
      </c>
      <c r="B389" s="74" t="s">
        <v>117</v>
      </c>
      <c r="C389" s="56"/>
      <c r="D389" s="75"/>
      <c r="E389" s="56"/>
      <c r="F389" s="114" t="s">
        <v>148</v>
      </c>
      <c r="G389" s="181" t="s">
        <v>117</v>
      </c>
      <c r="H389" s="71" t="s">
        <v>551</v>
      </c>
      <c r="I389" s="71"/>
      <c r="J389" s="117"/>
      <c r="K389" s="122"/>
      <c r="L389" s="42"/>
      <c r="M389" s="118"/>
      <c r="N389" s="124"/>
      <c r="O389" s="125"/>
      <c r="P389" s="57"/>
      <c r="Q389" s="194"/>
      <c r="R389" s="85">
        <f t="shared" si="54"/>
        <v>0</v>
      </c>
      <c r="S389" s="111"/>
      <c r="T389" s="85"/>
    </row>
    <row r="390" spans="1:20" s="58" customFormat="1" ht="30">
      <c r="A390" s="57" t="s">
        <v>301</v>
      </c>
      <c r="B390" s="63" t="s">
        <v>158</v>
      </c>
      <c r="C390" s="56"/>
      <c r="D390" s="55"/>
      <c r="E390" s="56"/>
      <c r="F390" s="71">
        <v>1</v>
      </c>
      <c r="G390" s="182" t="s">
        <v>158</v>
      </c>
      <c r="H390" s="71" t="s">
        <v>551</v>
      </c>
      <c r="I390" s="71"/>
      <c r="J390" s="117"/>
      <c r="K390" s="118"/>
      <c r="L390" s="42"/>
      <c r="M390" s="118"/>
      <c r="N390" s="124"/>
      <c r="O390" s="125"/>
      <c r="P390" s="57"/>
      <c r="Q390" s="194"/>
      <c r="R390" s="85">
        <f t="shared" si="54"/>
        <v>0</v>
      </c>
      <c r="S390" s="111"/>
      <c r="T390" s="85"/>
    </row>
    <row r="391" spans="1:20" s="58" customFormat="1" ht="45">
      <c r="A391" s="57">
        <v>1</v>
      </c>
      <c r="B391" s="63" t="s">
        <v>479</v>
      </c>
      <c r="C391" s="56"/>
      <c r="D391" s="55"/>
      <c r="E391" s="56"/>
      <c r="F391" s="115" t="s">
        <v>586</v>
      </c>
      <c r="G391" s="179" t="s">
        <v>479</v>
      </c>
      <c r="H391" s="71" t="s">
        <v>551</v>
      </c>
      <c r="I391" s="71"/>
      <c r="J391" s="117"/>
      <c r="K391" s="118"/>
      <c r="L391" s="42"/>
      <c r="M391" s="118"/>
      <c r="N391" s="124"/>
      <c r="O391" s="125"/>
      <c r="P391" s="57"/>
      <c r="Q391" s="194"/>
      <c r="R391" s="85">
        <f t="shared" si="54"/>
        <v>0</v>
      </c>
      <c r="S391" s="111"/>
      <c r="T391" s="85"/>
    </row>
    <row r="392" spans="1:20" s="58" customFormat="1" ht="22.5" customHeight="1">
      <c r="A392" s="57"/>
      <c r="B392" s="81" t="s">
        <v>404</v>
      </c>
      <c r="C392" s="56">
        <v>550000</v>
      </c>
      <c r="D392" s="55">
        <v>2.5</v>
      </c>
      <c r="E392" s="56">
        <f>C392*D392</f>
        <v>1375000</v>
      </c>
      <c r="F392" s="115" t="s">
        <v>301</v>
      </c>
      <c r="G392" s="183" t="s">
        <v>404</v>
      </c>
      <c r="H392" s="71" t="s">
        <v>551</v>
      </c>
      <c r="I392" s="71">
        <v>1</v>
      </c>
      <c r="J392" s="117">
        <v>550000</v>
      </c>
      <c r="K392" s="118">
        <v>2.5</v>
      </c>
      <c r="L392" s="42">
        <v>5000000</v>
      </c>
      <c r="M392" s="118">
        <f>L392/E392</f>
        <v>3.6363636363636362</v>
      </c>
      <c r="N392" s="124">
        <f>L392*$B$2</f>
        <v>4250000</v>
      </c>
      <c r="O392" s="125">
        <v>1.18</v>
      </c>
      <c r="P392" s="57"/>
      <c r="Q392" s="194">
        <v>4250000</v>
      </c>
      <c r="R392" s="85">
        <f t="shared" si="54"/>
        <v>0</v>
      </c>
      <c r="S392" s="111"/>
      <c r="T392" s="85"/>
    </row>
    <row r="393" spans="1:20" s="58" customFormat="1" ht="30">
      <c r="A393" s="57"/>
      <c r="B393" s="81" t="s">
        <v>480</v>
      </c>
      <c r="C393" s="56">
        <v>350000</v>
      </c>
      <c r="D393" s="55">
        <v>2</v>
      </c>
      <c r="E393" s="56">
        <f>C393*D393</f>
        <v>700000</v>
      </c>
      <c r="F393" s="115" t="s">
        <v>302</v>
      </c>
      <c r="G393" s="183" t="s">
        <v>480</v>
      </c>
      <c r="H393" s="71" t="s">
        <v>551</v>
      </c>
      <c r="I393" s="71">
        <v>1</v>
      </c>
      <c r="J393" s="117">
        <v>350000</v>
      </c>
      <c r="K393" s="118">
        <v>2</v>
      </c>
      <c r="L393" s="42">
        <v>5000000</v>
      </c>
      <c r="M393" s="118">
        <f>L393/E393</f>
        <v>7.142857142857143</v>
      </c>
      <c r="N393" s="124">
        <f>L393*$B$2</f>
        <v>4250000</v>
      </c>
      <c r="O393" s="125">
        <v>1.18</v>
      </c>
      <c r="P393" s="57"/>
      <c r="Q393" s="194">
        <v>4250000</v>
      </c>
      <c r="R393" s="85">
        <f aca="true" t="shared" si="60" ref="R393:R456">+Q393-N393</f>
        <v>0</v>
      </c>
      <c r="S393" s="111"/>
      <c r="T393" s="85"/>
    </row>
    <row r="394" spans="1:20" s="58" customFormat="1" ht="45">
      <c r="A394" s="57">
        <v>2</v>
      </c>
      <c r="B394" s="63" t="s">
        <v>481</v>
      </c>
      <c r="C394" s="56">
        <v>550000</v>
      </c>
      <c r="D394" s="55">
        <v>3</v>
      </c>
      <c r="E394" s="56">
        <f>C394*D394</f>
        <v>1650000</v>
      </c>
      <c r="F394" s="115" t="s">
        <v>591</v>
      </c>
      <c r="G394" s="179" t="s">
        <v>481</v>
      </c>
      <c r="H394" s="71" t="s">
        <v>551</v>
      </c>
      <c r="I394" s="71">
        <v>1</v>
      </c>
      <c r="J394" s="117">
        <v>550000</v>
      </c>
      <c r="K394" s="118">
        <v>3</v>
      </c>
      <c r="L394" s="42">
        <v>5000000</v>
      </c>
      <c r="M394" s="118">
        <f>L394/E394</f>
        <v>3.0303030303030303</v>
      </c>
      <c r="N394" s="124">
        <f>L394*$B$2</f>
        <v>4250000</v>
      </c>
      <c r="O394" s="125">
        <v>1.18</v>
      </c>
      <c r="P394" s="57"/>
      <c r="Q394" s="194">
        <v>4250000</v>
      </c>
      <c r="R394" s="85">
        <f t="shared" si="60"/>
        <v>0</v>
      </c>
      <c r="S394" s="111"/>
      <c r="T394" s="85"/>
    </row>
    <row r="395" spans="1:20" s="58" customFormat="1" ht="30">
      <c r="A395" s="57">
        <v>3</v>
      </c>
      <c r="B395" s="63" t="s">
        <v>153</v>
      </c>
      <c r="C395" s="56">
        <v>550000</v>
      </c>
      <c r="D395" s="55">
        <v>2</v>
      </c>
      <c r="E395" s="56">
        <f>C395*D395</f>
        <v>1100000</v>
      </c>
      <c r="F395" s="115" t="s">
        <v>737</v>
      </c>
      <c r="G395" s="179" t="s">
        <v>153</v>
      </c>
      <c r="H395" s="71" t="s">
        <v>551</v>
      </c>
      <c r="I395" s="71">
        <v>1</v>
      </c>
      <c r="J395" s="117">
        <v>550000</v>
      </c>
      <c r="K395" s="118">
        <v>2</v>
      </c>
      <c r="L395" s="42">
        <v>5000000</v>
      </c>
      <c r="M395" s="118">
        <f>L395/E395</f>
        <v>4.545454545454546</v>
      </c>
      <c r="N395" s="124">
        <f>L395*$B$2</f>
        <v>4250000</v>
      </c>
      <c r="O395" s="125">
        <v>1.18</v>
      </c>
      <c r="P395" s="57"/>
      <c r="Q395" s="194">
        <v>4250000</v>
      </c>
      <c r="R395" s="85">
        <f t="shared" si="60"/>
        <v>0</v>
      </c>
      <c r="S395" s="111"/>
      <c r="T395" s="85"/>
    </row>
    <row r="396" spans="1:20" s="58" customFormat="1" ht="30">
      <c r="A396" s="57" t="s">
        <v>302</v>
      </c>
      <c r="B396" s="63" t="s">
        <v>159</v>
      </c>
      <c r="C396" s="56"/>
      <c r="D396" s="55"/>
      <c r="E396" s="56"/>
      <c r="F396" s="71">
        <v>2</v>
      </c>
      <c r="G396" s="182" t="s">
        <v>159</v>
      </c>
      <c r="H396" s="71" t="s">
        <v>551</v>
      </c>
      <c r="I396" s="71"/>
      <c r="J396" s="117"/>
      <c r="K396" s="118"/>
      <c r="L396" s="42"/>
      <c r="M396" s="118"/>
      <c r="N396" s="124"/>
      <c r="O396" s="125"/>
      <c r="P396" s="57"/>
      <c r="Q396" s="194"/>
      <c r="R396" s="85">
        <f t="shared" si="60"/>
        <v>0</v>
      </c>
      <c r="S396" s="111"/>
      <c r="T396" s="85"/>
    </row>
    <row r="397" spans="1:20" s="58" customFormat="1" ht="45">
      <c r="A397" s="57">
        <v>1</v>
      </c>
      <c r="B397" s="63" t="s">
        <v>482</v>
      </c>
      <c r="C397" s="56">
        <v>350000</v>
      </c>
      <c r="D397" s="55">
        <v>10</v>
      </c>
      <c r="E397" s="56">
        <f aca="true" t="shared" si="61" ref="E397:E428">C397*D397</f>
        <v>3500000</v>
      </c>
      <c r="F397" s="115" t="s">
        <v>678</v>
      </c>
      <c r="G397" s="179" t="s">
        <v>482</v>
      </c>
      <c r="H397" s="71" t="s">
        <v>551</v>
      </c>
      <c r="I397" s="71">
        <v>1</v>
      </c>
      <c r="J397" s="117">
        <v>350000</v>
      </c>
      <c r="K397" s="118">
        <v>10</v>
      </c>
      <c r="L397" s="42">
        <v>4000000</v>
      </c>
      <c r="M397" s="118">
        <f aca="true" t="shared" si="62" ref="M397:M428">L397/E397</f>
        <v>1.1428571428571428</v>
      </c>
      <c r="N397" s="124">
        <f aca="true" t="shared" si="63" ref="N397:N428">L397*$B$2</f>
        <v>3400000</v>
      </c>
      <c r="O397" s="125">
        <v>1.18</v>
      </c>
      <c r="P397" s="57"/>
      <c r="Q397" s="194">
        <v>3400000</v>
      </c>
      <c r="R397" s="85">
        <f t="shared" si="60"/>
        <v>0</v>
      </c>
      <c r="S397" s="111"/>
      <c r="T397" s="85"/>
    </row>
    <row r="398" spans="1:20" s="58" customFormat="1" ht="45">
      <c r="A398" s="57">
        <v>2</v>
      </c>
      <c r="B398" s="63" t="s">
        <v>483</v>
      </c>
      <c r="C398" s="56">
        <v>350000</v>
      </c>
      <c r="D398" s="55">
        <v>4</v>
      </c>
      <c r="E398" s="56">
        <f t="shared" si="61"/>
        <v>1400000</v>
      </c>
      <c r="F398" s="115" t="s">
        <v>679</v>
      </c>
      <c r="G398" s="179" t="s">
        <v>483</v>
      </c>
      <c r="H398" s="71" t="s">
        <v>551</v>
      </c>
      <c r="I398" s="71">
        <v>1</v>
      </c>
      <c r="J398" s="117">
        <v>350000</v>
      </c>
      <c r="K398" s="118">
        <v>4</v>
      </c>
      <c r="L398" s="42">
        <v>4000000</v>
      </c>
      <c r="M398" s="118">
        <f t="shared" si="62"/>
        <v>2.857142857142857</v>
      </c>
      <c r="N398" s="124">
        <f t="shared" si="63"/>
        <v>3400000</v>
      </c>
      <c r="O398" s="125">
        <v>1.18</v>
      </c>
      <c r="P398" s="57"/>
      <c r="Q398" s="194">
        <v>3400000</v>
      </c>
      <c r="R398" s="85">
        <f t="shared" si="60"/>
        <v>0</v>
      </c>
      <c r="S398" s="111"/>
      <c r="T398" s="85"/>
    </row>
    <row r="399" spans="1:20" s="58" customFormat="1" ht="45">
      <c r="A399" s="57">
        <v>3</v>
      </c>
      <c r="B399" s="63" t="s">
        <v>484</v>
      </c>
      <c r="C399" s="56">
        <v>350000</v>
      </c>
      <c r="D399" s="55">
        <v>3</v>
      </c>
      <c r="E399" s="56">
        <f t="shared" si="61"/>
        <v>1050000</v>
      </c>
      <c r="F399" s="115" t="s">
        <v>680</v>
      </c>
      <c r="G399" s="179" t="s">
        <v>484</v>
      </c>
      <c r="H399" s="71" t="s">
        <v>551</v>
      </c>
      <c r="I399" s="71">
        <v>1</v>
      </c>
      <c r="J399" s="117">
        <v>350000</v>
      </c>
      <c r="K399" s="118">
        <v>3</v>
      </c>
      <c r="L399" s="42">
        <v>4000000</v>
      </c>
      <c r="M399" s="118">
        <f t="shared" si="62"/>
        <v>3.8095238095238093</v>
      </c>
      <c r="N399" s="124">
        <f t="shared" si="63"/>
        <v>3400000</v>
      </c>
      <c r="O399" s="125">
        <v>1.18</v>
      </c>
      <c r="P399" s="57"/>
      <c r="Q399" s="194">
        <v>3400000</v>
      </c>
      <c r="R399" s="85">
        <f t="shared" si="60"/>
        <v>0</v>
      </c>
      <c r="S399" s="111"/>
      <c r="T399" s="85"/>
    </row>
    <row r="400" spans="1:20" s="58" customFormat="1" ht="45">
      <c r="A400" s="57">
        <v>4</v>
      </c>
      <c r="B400" s="63" t="s">
        <v>485</v>
      </c>
      <c r="C400" s="56">
        <v>350000</v>
      </c>
      <c r="D400" s="55">
        <v>2.5</v>
      </c>
      <c r="E400" s="56">
        <f t="shared" si="61"/>
        <v>875000</v>
      </c>
      <c r="F400" s="115" t="s">
        <v>681</v>
      </c>
      <c r="G400" s="179" t="s">
        <v>485</v>
      </c>
      <c r="H400" s="71" t="s">
        <v>551</v>
      </c>
      <c r="I400" s="71">
        <v>1</v>
      </c>
      <c r="J400" s="117">
        <v>350000</v>
      </c>
      <c r="K400" s="118">
        <v>2.5</v>
      </c>
      <c r="L400" s="42">
        <v>4000000</v>
      </c>
      <c r="M400" s="118">
        <f t="shared" si="62"/>
        <v>4.571428571428571</v>
      </c>
      <c r="N400" s="124">
        <f t="shared" si="63"/>
        <v>3400000</v>
      </c>
      <c r="O400" s="125">
        <v>1.18</v>
      </c>
      <c r="P400" s="57"/>
      <c r="Q400" s="194">
        <v>3400000</v>
      </c>
      <c r="R400" s="85">
        <f t="shared" si="60"/>
        <v>0</v>
      </c>
      <c r="S400" s="111"/>
      <c r="T400" s="85"/>
    </row>
    <row r="401" spans="1:20" s="58" customFormat="1" ht="45">
      <c r="A401" s="57">
        <v>5</v>
      </c>
      <c r="B401" s="63" t="s">
        <v>486</v>
      </c>
      <c r="C401" s="56">
        <v>350000</v>
      </c>
      <c r="D401" s="55">
        <v>2</v>
      </c>
      <c r="E401" s="56">
        <f t="shared" si="61"/>
        <v>700000</v>
      </c>
      <c r="F401" s="115" t="s">
        <v>692</v>
      </c>
      <c r="G401" s="179" t="s">
        <v>486</v>
      </c>
      <c r="H401" s="71" t="s">
        <v>551</v>
      </c>
      <c r="I401" s="71">
        <v>1</v>
      </c>
      <c r="J401" s="117">
        <v>350000</v>
      </c>
      <c r="K401" s="118">
        <v>2</v>
      </c>
      <c r="L401" s="42">
        <v>4000000</v>
      </c>
      <c r="M401" s="118">
        <f t="shared" si="62"/>
        <v>5.714285714285714</v>
      </c>
      <c r="N401" s="124">
        <f t="shared" si="63"/>
        <v>3400000</v>
      </c>
      <c r="O401" s="125">
        <v>1.18</v>
      </c>
      <c r="P401" s="57"/>
      <c r="Q401" s="194">
        <v>3400000</v>
      </c>
      <c r="R401" s="85">
        <f t="shared" si="60"/>
        <v>0</v>
      </c>
      <c r="S401" s="111"/>
      <c r="T401" s="85"/>
    </row>
    <row r="402" spans="1:20" s="58" customFormat="1" ht="45">
      <c r="A402" s="57">
        <v>6</v>
      </c>
      <c r="B402" s="63" t="s">
        <v>487</v>
      </c>
      <c r="C402" s="56">
        <v>350000</v>
      </c>
      <c r="D402" s="55">
        <v>2.5</v>
      </c>
      <c r="E402" s="56">
        <f t="shared" si="61"/>
        <v>875000</v>
      </c>
      <c r="F402" s="115" t="s">
        <v>693</v>
      </c>
      <c r="G402" s="179" t="s">
        <v>487</v>
      </c>
      <c r="H402" s="71" t="s">
        <v>551</v>
      </c>
      <c r="I402" s="71">
        <v>1</v>
      </c>
      <c r="J402" s="117">
        <v>350000</v>
      </c>
      <c r="K402" s="118">
        <v>2.5</v>
      </c>
      <c r="L402" s="42">
        <v>4000000</v>
      </c>
      <c r="M402" s="118">
        <f t="shared" si="62"/>
        <v>4.571428571428571</v>
      </c>
      <c r="N402" s="124">
        <f t="shared" si="63"/>
        <v>3400000</v>
      </c>
      <c r="O402" s="125">
        <v>1.18</v>
      </c>
      <c r="P402" s="57"/>
      <c r="Q402" s="194">
        <v>3400000</v>
      </c>
      <c r="R402" s="85">
        <f t="shared" si="60"/>
        <v>0</v>
      </c>
      <c r="S402" s="111"/>
      <c r="T402" s="85"/>
    </row>
    <row r="403" spans="1:20" s="58" customFormat="1" ht="45">
      <c r="A403" s="57">
        <v>7</v>
      </c>
      <c r="B403" s="63" t="s">
        <v>488</v>
      </c>
      <c r="C403" s="56">
        <v>350000</v>
      </c>
      <c r="D403" s="55">
        <v>3</v>
      </c>
      <c r="E403" s="56">
        <f t="shared" si="61"/>
        <v>1050000</v>
      </c>
      <c r="F403" s="115" t="s">
        <v>694</v>
      </c>
      <c r="G403" s="179" t="s">
        <v>488</v>
      </c>
      <c r="H403" s="71" t="s">
        <v>551</v>
      </c>
      <c r="I403" s="71">
        <v>1</v>
      </c>
      <c r="J403" s="117">
        <v>350000</v>
      </c>
      <c r="K403" s="118">
        <v>3</v>
      </c>
      <c r="L403" s="42">
        <v>4000000</v>
      </c>
      <c r="M403" s="118">
        <f t="shared" si="62"/>
        <v>3.8095238095238093</v>
      </c>
      <c r="N403" s="124">
        <f t="shared" si="63"/>
        <v>3400000</v>
      </c>
      <c r="O403" s="125">
        <v>1.18</v>
      </c>
      <c r="P403" s="57"/>
      <c r="Q403" s="194">
        <v>3400000</v>
      </c>
      <c r="R403" s="85">
        <f t="shared" si="60"/>
        <v>0</v>
      </c>
      <c r="S403" s="111"/>
      <c r="T403" s="85"/>
    </row>
    <row r="404" spans="1:20" s="58" customFormat="1" ht="45">
      <c r="A404" s="57">
        <v>8</v>
      </c>
      <c r="B404" s="63" t="s">
        <v>489</v>
      </c>
      <c r="C404" s="56">
        <v>350000</v>
      </c>
      <c r="D404" s="55">
        <v>2.5</v>
      </c>
      <c r="E404" s="56">
        <f t="shared" si="61"/>
        <v>875000</v>
      </c>
      <c r="F404" s="115" t="s">
        <v>695</v>
      </c>
      <c r="G404" s="179" t="s">
        <v>489</v>
      </c>
      <c r="H404" s="71" t="s">
        <v>551</v>
      </c>
      <c r="I404" s="71">
        <v>1</v>
      </c>
      <c r="J404" s="117">
        <v>350000</v>
      </c>
      <c r="K404" s="118">
        <v>2.5</v>
      </c>
      <c r="L404" s="42">
        <v>4000000</v>
      </c>
      <c r="M404" s="118">
        <f t="shared" si="62"/>
        <v>4.571428571428571</v>
      </c>
      <c r="N404" s="124">
        <f t="shared" si="63"/>
        <v>3400000</v>
      </c>
      <c r="O404" s="125">
        <v>1.18</v>
      </c>
      <c r="P404" s="57"/>
      <c r="Q404" s="194">
        <v>3400000</v>
      </c>
      <c r="R404" s="85">
        <f t="shared" si="60"/>
        <v>0</v>
      </c>
      <c r="S404" s="111"/>
      <c r="T404" s="85"/>
    </row>
    <row r="405" spans="1:20" s="58" customFormat="1" ht="45">
      <c r="A405" s="57">
        <v>9</v>
      </c>
      <c r="B405" s="63" t="s">
        <v>490</v>
      </c>
      <c r="C405" s="56">
        <v>350000</v>
      </c>
      <c r="D405" s="55">
        <v>2.5</v>
      </c>
      <c r="E405" s="56">
        <f t="shared" si="61"/>
        <v>875000</v>
      </c>
      <c r="F405" s="115" t="s">
        <v>696</v>
      </c>
      <c r="G405" s="179" t="s">
        <v>490</v>
      </c>
      <c r="H405" s="71" t="s">
        <v>551</v>
      </c>
      <c r="I405" s="71">
        <v>1</v>
      </c>
      <c r="J405" s="117">
        <v>350000</v>
      </c>
      <c r="K405" s="118">
        <v>2.5</v>
      </c>
      <c r="L405" s="42">
        <v>4000000</v>
      </c>
      <c r="M405" s="118">
        <f t="shared" si="62"/>
        <v>4.571428571428571</v>
      </c>
      <c r="N405" s="124">
        <f t="shared" si="63"/>
        <v>3400000</v>
      </c>
      <c r="O405" s="125">
        <v>1.18</v>
      </c>
      <c r="P405" s="57"/>
      <c r="Q405" s="194">
        <v>3400000</v>
      </c>
      <c r="R405" s="85">
        <f t="shared" si="60"/>
        <v>0</v>
      </c>
      <c r="S405" s="111"/>
      <c r="T405" s="85"/>
    </row>
    <row r="406" spans="1:20" s="58" customFormat="1" ht="45">
      <c r="A406" s="57">
        <v>10</v>
      </c>
      <c r="B406" s="63" t="s">
        <v>491</v>
      </c>
      <c r="C406" s="56">
        <v>350000</v>
      </c>
      <c r="D406" s="55">
        <v>3</v>
      </c>
      <c r="E406" s="56">
        <f t="shared" si="61"/>
        <v>1050000</v>
      </c>
      <c r="F406" s="115" t="s">
        <v>697</v>
      </c>
      <c r="G406" s="179" t="s">
        <v>491</v>
      </c>
      <c r="H406" s="71" t="s">
        <v>551</v>
      </c>
      <c r="I406" s="71">
        <v>1</v>
      </c>
      <c r="J406" s="117">
        <v>350000</v>
      </c>
      <c r="K406" s="118">
        <v>3</v>
      </c>
      <c r="L406" s="42">
        <v>4000000</v>
      </c>
      <c r="M406" s="118">
        <f t="shared" si="62"/>
        <v>3.8095238095238093</v>
      </c>
      <c r="N406" s="124">
        <f t="shared" si="63"/>
        <v>3400000</v>
      </c>
      <c r="O406" s="125">
        <v>1.18</v>
      </c>
      <c r="P406" s="57"/>
      <c r="Q406" s="194">
        <v>3400000</v>
      </c>
      <c r="R406" s="85">
        <f t="shared" si="60"/>
        <v>0</v>
      </c>
      <c r="S406" s="111"/>
      <c r="T406" s="85"/>
    </row>
    <row r="407" spans="1:20" s="58" customFormat="1" ht="45">
      <c r="A407" s="57">
        <v>11</v>
      </c>
      <c r="B407" s="63" t="s">
        <v>492</v>
      </c>
      <c r="C407" s="56">
        <v>350000</v>
      </c>
      <c r="D407" s="55">
        <v>2.5</v>
      </c>
      <c r="E407" s="56">
        <f t="shared" si="61"/>
        <v>875000</v>
      </c>
      <c r="F407" s="115" t="s">
        <v>698</v>
      </c>
      <c r="G407" s="179" t="s">
        <v>492</v>
      </c>
      <c r="H407" s="71" t="s">
        <v>551</v>
      </c>
      <c r="I407" s="71">
        <v>1</v>
      </c>
      <c r="J407" s="117">
        <v>350000</v>
      </c>
      <c r="K407" s="118">
        <v>2.5</v>
      </c>
      <c r="L407" s="42">
        <v>4000000</v>
      </c>
      <c r="M407" s="118">
        <f t="shared" si="62"/>
        <v>4.571428571428571</v>
      </c>
      <c r="N407" s="124">
        <f t="shared" si="63"/>
        <v>3400000</v>
      </c>
      <c r="O407" s="125">
        <v>1.18</v>
      </c>
      <c r="P407" s="57"/>
      <c r="Q407" s="194">
        <v>3400000</v>
      </c>
      <c r="R407" s="85">
        <f t="shared" si="60"/>
        <v>0</v>
      </c>
      <c r="S407" s="111"/>
      <c r="T407" s="85"/>
    </row>
    <row r="408" spans="1:20" s="58" customFormat="1" ht="45">
      <c r="A408" s="57">
        <v>12</v>
      </c>
      <c r="B408" s="63" t="s">
        <v>493</v>
      </c>
      <c r="C408" s="56">
        <v>350000</v>
      </c>
      <c r="D408" s="55">
        <v>3</v>
      </c>
      <c r="E408" s="56">
        <f t="shared" si="61"/>
        <v>1050000</v>
      </c>
      <c r="F408" s="115" t="s">
        <v>699</v>
      </c>
      <c r="G408" s="179" t="s">
        <v>493</v>
      </c>
      <c r="H408" s="71" t="s">
        <v>551</v>
      </c>
      <c r="I408" s="71">
        <v>1</v>
      </c>
      <c r="J408" s="117">
        <v>350000</v>
      </c>
      <c r="K408" s="118">
        <v>3</v>
      </c>
      <c r="L408" s="42">
        <v>4000000</v>
      </c>
      <c r="M408" s="118">
        <f t="shared" si="62"/>
        <v>3.8095238095238093</v>
      </c>
      <c r="N408" s="124">
        <f t="shared" si="63"/>
        <v>3400000</v>
      </c>
      <c r="O408" s="125">
        <v>1.18</v>
      </c>
      <c r="P408" s="57"/>
      <c r="Q408" s="194">
        <v>3400000</v>
      </c>
      <c r="R408" s="85">
        <f t="shared" si="60"/>
        <v>0</v>
      </c>
      <c r="S408" s="111"/>
      <c r="T408" s="85"/>
    </row>
    <row r="409" spans="1:20" s="58" customFormat="1" ht="45">
      <c r="A409" s="57">
        <v>13</v>
      </c>
      <c r="B409" s="63" t="s">
        <v>494</v>
      </c>
      <c r="C409" s="56">
        <v>350000</v>
      </c>
      <c r="D409" s="55">
        <v>3.5</v>
      </c>
      <c r="E409" s="56">
        <f t="shared" si="61"/>
        <v>1225000</v>
      </c>
      <c r="F409" s="115" t="s">
        <v>700</v>
      </c>
      <c r="G409" s="179" t="s">
        <v>494</v>
      </c>
      <c r="H409" s="71" t="s">
        <v>551</v>
      </c>
      <c r="I409" s="71">
        <v>1</v>
      </c>
      <c r="J409" s="117">
        <v>350000</v>
      </c>
      <c r="K409" s="118">
        <v>3.5</v>
      </c>
      <c r="L409" s="42">
        <v>4000000</v>
      </c>
      <c r="M409" s="118">
        <f t="shared" si="62"/>
        <v>3.2653061224489797</v>
      </c>
      <c r="N409" s="124">
        <f t="shared" si="63"/>
        <v>3400000</v>
      </c>
      <c r="O409" s="125">
        <v>1.18</v>
      </c>
      <c r="P409" s="57"/>
      <c r="Q409" s="194">
        <v>3400000</v>
      </c>
      <c r="R409" s="85">
        <f t="shared" si="60"/>
        <v>0</v>
      </c>
      <c r="S409" s="111"/>
      <c r="T409" s="85"/>
    </row>
    <row r="410" spans="1:20" s="58" customFormat="1" ht="45">
      <c r="A410" s="57">
        <v>14</v>
      </c>
      <c r="B410" s="63" t="s">
        <v>495</v>
      </c>
      <c r="C410" s="56">
        <v>350000</v>
      </c>
      <c r="D410" s="55">
        <v>2.5</v>
      </c>
      <c r="E410" s="56">
        <f t="shared" si="61"/>
        <v>875000</v>
      </c>
      <c r="F410" s="115" t="s">
        <v>701</v>
      </c>
      <c r="G410" s="179" t="s">
        <v>495</v>
      </c>
      <c r="H410" s="71" t="s">
        <v>551</v>
      </c>
      <c r="I410" s="71">
        <v>1</v>
      </c>
      <c r="J410" s="117">
        <v>350000</v>
      </c>
      <c r="K410" s="118">
        <v>2.5</v>
      </c>
      <c r="L410" s="42">
        <v>4000000</v>
      </c>
      <c r="M410" s="118">
        <f t="shared" si="62"/>
        <v>4.571428571428571</v>
      </c>
      <c r="N410" s="124">
        <f t="shared" si="63"/>
        <v>3400000</v>
      </c>
      <c r="O410" s="125">
        <v>1.18</v>
      </c>
      <c r="P410" s="57"/>
      <c r="Q410" s="194">
        <v>3400000</v>
      </c>
      <c r="R410" s="85">
        <f t="shared" si="60"/>
        <v>0</v>
      </c>
      <c r="S410" s="111"/>
      <c r="T410" s="85"/>
    </row>
    <row r="411" spans="1:20" s="58" customFormat="1" ht="45">
      <c r="A411" s="57">
        <v>15</v>
      </c>
      <c r="B411" s="63" t="s">
        <v>496</v>
      </c>
      <c r="C411" s="56">
        <v>350000</v>
      </c>
      <c r="D411" s="55">
        <v>2.5</v>
      </c>
      <c r="E411" s="56">
        <f t="shared" si="61"/>
        <v>875000</v>
      </c>
      <c r="F411" s="115" t="s">
        <v>702</v>
      </c>
      <c r="G411" s="179" t="s">
        <v>496</v>
      </c>
      <c r="H411" s="71" t="s">
        <v>551</v>
      </c>
      <c r="I411" s="71">
        <v>1</v>
      </c>
      <c r="J411" s="117">
        <v>350000</v>
      </c>
      <c r="K411" s="118">
        <v>2.5</v>
      </c>
      <c r="L411" s="42">
        <v>4000000</v>
      </c>
      <c r="M411" s="118">
        <f t="shared" si="62"/>
        <v>4.571428571428571</v>
      </c>
      <c r="N411" s="124">
        <f t="shared" si="63"/>
        <v>3400000</v>
      </c>
      <c r="O411" s="125">
        <v>1.18</v>
      </c>
      <c r="P411" s="57"/>
      <c r="Q411" s="194">
        <v>3400000</v>
      </c>
      <c r="R411" s="85">
        <f t="shared" si="60"/>
        <v>0</v>
      </c>
      <c r="S411" s="111"/>
      <c r="T411" s="85"/>
    </row>
    <row r="412" spans="1:20" s="58" customFormat="1" ht="45">
      <c r="A412" s="57">
        <v>16</v>
      </c>
      <c r="B412" s="63" t="s">
        <v>497</v>
      </c>
      <c r="C412" s="56">
        <v>350000</v>
      </c>
      <c r="D412" s="55">
        <v>2.5</v>
      </c>
      <c r="E412" s="56">
        <f t="shared" si="61"/>
        <v>875000</v>
      </c>
      <c r="F412" s="115" t="s">
        <v>703</v>
      </c>
      <c r="G412" s="179" t="s">
        <v>497</v>
      </c>
      <c r="H412" s="71" t="s">
        <v>551</v>
      </c>
      <c r="I412" s="71">
        <v>1</v>
      </c>
      <c r="J412" s="117">
        <v>350000</v>
      </c>
      <c r="K412" s="118">
        <v>2.5</v>
      </c>
      <c r="L412" s="42">
        <v>4000000</v>
      </c>
      <c r="M412" s="118">
        <f t="shared" si="62"/>
        <v>4.571428571428571</v>
      </c>
      <c r="N412" s="124">
        <f t="shared" si="63"/>
        <v>3400000</v>
      </c>
      <c r="O412" s="125">
        <v>1.18</v>
      </c>
      <c r="P412" s="57"/>
      <c r="Q412" s="194">
        <v>3400000</v>
      </c>
      <c r="R412" s="85">
        <f t="shared" si="60"/>
        <v>0</v>
      </c>
      <c r="S412" s="111"/>
      <c r="T412" s="85"/>
    </row>
    <row r="413" spans="1:20" s="58" customFormat="1" ht="30">
      <c r="A413" s="57">
        <v>17</v>
      </c>
      <c r="B413" s="63" t="s">
        <v>498</v>
      </c>
      <c r="C413" s="56">
        <v>350000</v>
      </c>
      <c r="D413" s="55">
        <v>4</v>
      </c>
      <c r="E413" s="56">
        <f t="shared" si="61"/>
        <v>1400000</v>
      </c>
      <c r="F413" s="115" t="s">
        <v>704</v>
      </c>
      <c r="G413" s="179" t="s">
        <v>498</v>
      </c>
      <c r="H413" s="71" t="s">
        <v>551</v>
      </c>
      <c r="I413" s="71">
        <v>1</v>
      </c>
      <c r="J413" s="117">
        <v>350000</v>
      </c>
      <c r="K413" s="118">
        <v>4</v>
      </c>
      <c r="L413" s="42">
        <v>4000000</v>
      </c>
      <c r="M413" s="118">
        <f t="shared" si="62"/>
        <v>2.857142857142857</v>
      </c>
      <c r="N413" s="124">
        <f t="shared" si="63"/>
        <v>3400000</v>
      </c>
      <c r="O413" s="125">
        <v>1.18</v>
      </c>
      <c r="P413" s="57"/>
      <c r="Q413" s="194">
        <v>3400000</v>
      </c>
      <c r="R413" s="85">
        <f t="shared" si="60"/>
        <v>0</v>
      </c>
      <c r="S413" s="111"/>
      <c r="T413" s="85"/>
    </row>
    <row r="414" spans="1:20" s="58" customFormat="1" ht="30">
      <c r="A414" s="57">
        <v>18</v>
      </c>
      <c r="B414" s="63" t="s">
        <v>499</v>
      </c>
      <c r="C414" s="56">
        <v>350000</v>
      </c>
      <c r="D414" s="55">
        <v>4</v>
      </c>
      <c r="E414" s="56">
        <f t="shared" si="61"/>
        <v>1400000</v>
      </c>
      <c r="F414" s="115" t="s">
        <v>705</v>
      </c>
      <c r="G414" s="179" t="s">
        <v>499</v>
      </c>
      <c r="H414" s="71" t="s">
        <v>551</v>
      </c>
      <c r="I414" s="71">
        <v>1</v>
      </c>
      <c r="J414" s="117">
        <v>350000</v>
      </c>
      <c r="K414" s="118">
        <v>4</v>
      </c>
      <c r="L414" s="42">
        <v>4000000</v>
      </c>
      <c r="M414" s="118">
        <f t="shared" si="62"/>
        <v>2.857142857142857</v>
      </c>
      <c r="N414" s="124">
        <f t="shared" si="63"/>
        <v>3400000</v>
      </c>
      <c r="O414" s="125">
        <v>1.18</v>
      </c>
      <c r="P414" s="57"/>
      <c r="Q414" s="194">
        <v>3400000</v>
      </c>
      <c r="R414" s="85">
        <f t="shared" si="60"/>
        <v>0</v>
      </c>
      <c r="S414" s="111"/>
      <c r="T414" s="85"/>
    </row>
    <row r="415" spans="1:20" s="58" customFormat="1" ht="30">
      <c r="A415" s="57">
        <v>19</v>
      </c>
      <c r="B415" s="63" t="s">
        <v>500</v>
      </c>
      <c r="C415" s="56">
        <v>350000</v>
      </c>
      <c r="D415" s="55">
        <v>2.5</v>
      </c>
      <c r="E415" s="56">
        <f t="shared" si="61"/>
        <v>875000</v>
      </c>
      <c r="F415" s="115" t="s">
        <v>706</v>
      </c>
      <c r="G415" s="179" t="s">
        <v>500</v>
      </c>
      <c r="H415" s="71" t="s">
        <v>551</v>
      </c>
      <c r="I415" s="71">
        <v>1</v>
      </c>
      <c r="J415" s="117">
        <v>350000</v>
      </c>
      <c r="K415" s="118">
        <v>2.5</v>
      </c>
      <c r="L415" s="42">
        <v>4000000</v>
      </c>
      <c r="M415" s="118">
        <f t="shared" si="62"/>
        <v>4.571428571428571</v>
      </c>
      <c r="N415" s="124">
        <f t="shared" si="63"/>
        <v>3400000</v>
      </c>
      <c r="O415" s="125">
        <v>1.18</v>
      </c>
      <c r="P415" s="57"/>
      <c r="Q415" s="194">
        <v>3400000</v>
      </c>
      <c r="R415" s="85">
        <f t="shared" si="60"/>
        <v>0</v>
      </c>
      <c r="S415" s="111"/>
      <c r="T415" s="85"/>
    </row>
    <row r="416" spans="1:20" s="58" customFormat="1" ht="30">
      <c r="A416" s="57">
        <v>20</v>
      </c>
      <c r="B416" s="63" t="s">
        <v>501</v>
      </c>
      <c r="C416" s="56">
        <v>350000</v>
      </c>
      <c r="D416" s="55">
        <v>2.5</v>
      </c>
      <c r="E416" s="56">
        <f t="shared" si="61"/>
        <v>875000</v>
      </c>
      <c r="F416" s="115" t="s">
        <v>707</v>
      </c>
      <c r="G416" s="179" t="s">
        <v>501</v>
      </c>
      <c r="H416" s="71" t="s">
        <v>551</v>
      </c>
      <c r="I416" s="71">
        <v>1</v>
      </c>
      <c r="J416" s="117">
        <v>350000</v>
      </c>
      <c r="K416" s="118">
        <v>2.5</v>
      </c>
      <c r="L416" s="42">
        <v>4000000</v>
      </c>
      <c r="M416" s="118">
        <f t="shared" si="62"/>
        <v>4.571428571428571</v>
      </c>
      <c r="N416" s="124">
        <f t="shared" si="63"/>
        <v>3400000</v>
      </c>
      <c r="O416" s="125">
        <v>1.18</v>
      </c>
      <c r="P416" s="57"/>
      <c r="Q416" s="194">
        <v>3400000</v>
      </c>
      <c r="R416" s="85">
        <f t="shared" si="60"/>
        <v>0</v>
      </c>
      <c r="S416" s="111"/>
      <c r="T416" s="85"/>
    </row>
    <row r="417" spans="1:20" s="58" customFormat="1" ht="32.25" customHeight="1">
      <c r="A417" s="57">
        <v>21</v>
      </c>
      <c r="B417" s="63" t="s">
        <v>502</v>
      </c>
      <c r="C417" s="56">
        <v>350000</v>
      </c>
      <c r="D417" s="55">
        <v>2.5</v>
      </c>
      <c r="E417" s="56">
        <f t="shared" si="61"/>
        <v>875000</v>
      </c>
      <c r="F417" s="115" t="s">
        <v>708</v>
      </c>
      <c r="G417" s="179" t="s">
        <v>502</v>
      </c>
      <c r="H417" s="71" t="s">
        <v>551</v>
      </c>
      <c r="I417" s="71">
        <v>1</v>
      </c>
      <c r="J417" s="117">
        <v>350000</v>
      </c>
      <c r="K417" s="118">
        <v>2.5</v>
      </c>
      <c r="L417" s="42">
        <v>4000000</v>
      </c>
      <c r="M417" s="118">
        <f t="shared" si="62"/>
        <v>4.571428571428571</v>
      </c>
      <c r="N417" s="124">
        <f t="shared" si="63"/>
        <v>3400000</v>
      </c>
      <c r="O417" s="125">
        <v>1.18</v>
      </c>
      <c r="P417" s="57"/>
      <c r="Q417" s="194">
        <v>3400000</v>
      </c>
      <c r="R417" s="85">
        <f t="shared" si="60"/>
        <v>0</v>
      </c>
      <c r="S417" s="111"/>
      <c r="T417" s="85"/>
    </row>
    <row r="418" spans="1:20" s="58" customFormat="1" ht="30">
      <c r="A418" s="57">
        <v>22</v>
      </c>
      <c r="B418" s="63" t="s">
        <v>503</v>
      </c>
      <c r="C418" s="56">
        <v>350000</v>
      </c>
      <c r="D418" s="55">
        <v>2.5</v>
      </c>
      <c r="E418" s="56">
        <f t="shared" si="61"/>
        <v>875000</v>
      </c>
      <c r="F418" s="115" t="s">
        <v>709</v>
      </c>
      <c r="G418" s="179" t="s">
        <v>503</v>
      </c>
      <c r="H418" s="71" t="s">
        <v>551</v>
      </c>
      <c r="I418" s="71">
        <v>1</v>
      </c>
      <c r="J418" s="117">
        <v>350000</v>
      </c>
      <c r="K418" s="118">
        <v>2.5</v>
      </c>
      <c r="L418" s="42">
        <v>4000000</v>
      </c>
      <c r="M418" s="118">
        <f t="shared" si="62"/>
        <v>4.571428571428571</v>
      </c>
      <c r="N418" s="124">
        <f t="shared" si="63"/>
        <v>3400000</v>
      </c>
      <c r="O418" s="125">
        <v>1.18</v>
      </c>
      <c r="P418" s="57"/>
      <c r="Q418" s="194">
        <v>3400000</v>
      </c>
      <c r="R418" s="85">
        <f t="shared" si="60"/>
        <v>0</v>
      </c>
      <c r="S418" s="111"/>
      <c r="T418" s="85"/>
    </row>
    <row r="419" spans="1:20" s="58" customFormat="1" ht="30">
      <c r="A419" s="57">
        <v>23</v>
      </c>
      <c r="B419" s="63" t="s">
        <v>504</v>
      </c>
      <c r="C419" s="56">
        <v>350000</v>
      </c>
      <c r="D419" s="55">
        <v>2.5</v>
      </c>
      <c r="E419" s="56">
        <f t="shared" si="61"/>
        <v>875000</v>
      </c>
      <c r="F419" s="115" t="s">
        <v>710</v>
      </c>
      <c r="G419" s="179" t="s">
        <v>504</v>
      </c>
      <c r="H419" s="71" t="s">
        <v>551</v>
      </c>
      <c r="I419" s="71">
        <v>1</v>
      </c>
      <c r="J419" s="117">
        <v>350000</v>
      </c>
      <c r="K419" s="118">
        <v>2.5</v>
      </c>
      <c r="L419" s="42">
        <v>4000000</v>
      </c>
      <c r="M419" s="118">
        <f t="shared" si="62"/>
        <v>4.571428571428571</v>
      </c>
      <c r="N419" s="124">
        <f t="shared" si="63"/>
        <v>3400000</v>
      </c>
      <c r="O419" s="125">
        <v>1.18</v>
      </c>
      <c r="P419" s="57"/>
      <c r="Q419" s="194">
        <v>3400000</v>
      </c>
      <c r="R419" s="85">
        <f t="shared" si="60"/>
        <v>0</v>
      </c>
      <c r="S419" s="111"/>
      <c r="T419" s="85"/>
    </row>
    <row r="420" spans="1:20" s="58" customFormat="1" ht="30">
      <c r="A420" s="57">
        <v>24</v>
      </c>
      <c r="B420" s="63" t="s">
        <v>505</v>
      </c>
      <c r="C420" s="56">
        <v>350000</v>
      </c>
      <c r="D420" s="55">
        <v>2.5</v>
      </c>
      <c r="E420" s="56">
        <f t="shared" si="61"/>
        <v>875000</v>
      </c>
      <c r="F420" s="115" t="s">
        <v>711</v>
      </c>
      <c r="G420" s="179" t="s">
        <v>505</v>
      </c>
      <c r="H420" s="71" t="s">
        <v>551</v>
      </c>
      <c r="I420" s="71">
        <v>1</v>
      </c>
      <c r="J420" s="117">
        <v>350000</v>
      </c>
      <c r="K420" s="118">
        <v>2.5</v>
      </c>
      <c r="L420" s="42">
        <v>4000000</v>
      </c>
      <c r="M420" s="118">
        <f t="shared" si="62"/>
        <v>4.571428571428571</v>
      </c>
      <c r="N420" s="124">
        <f t="shared" si="63"/>
        <v>3400000</v>
      </c>
      <c r="O420" s="125">
        <v>1.18</v>
      </c>
      <c r="P420" s="57"/>
      <c r="Q420" s="194">
        <v>3400000</v>
      </c>
      <c r="R420" s="85">
        <f t="shared" si="60"/>
        <v>0</v>
      </c>
      <c r="S420" s="111"/>
      <c r="T420" s="85"/>
    </row>
    <row r="421" spans="1:20" s="58" customFormat="1" ht="30">
      <c r="A421" s="57">
        <v>25</v>
      </c>
      <c r="B421" s="63" t="s">
        <v>506</v>
      </c>
      <c r="C421" s="56">
        <v>350000</v>
      </c>
      <c r="D421" s="55">
        <v>2</v>
      </c>
      <c r="E421" s="56">
        <f t="shared" si="61"/>
        <v>700000</v>
      </c>
      <c r="F421" s="115" t="s">
        <v>712</v>
      </c>
      <c r="G421" s="179" t="s">
        <v>506</v>
      </c>
      <c r="H421" s="71" t="s">
        <v>551</v>
      </c>
      <c r="I421" s="71">
        <v>1</v>
      </c>
      <c r="J421" s="117">
        <v>350000</v>
      </c>
      <c r="K421" s="118">
        <v>2</v>
      </c>
      <c r="L421" s="42">
        <v>4000000</v>
      </c>
      <c r="M421" s="118">
        <f t="shared" si="62"/>
        <v>5.714285714285714</v>
      </c>
      <c r="N421" s="124">
        <f t="shared" si="63"/>
        <v>3400000</v>
      </c>
      <c r="O421" s="125">
        <v>1.18</v>
      </c>
      <c r="P421" s="57"/>
      <c r="Q421" s="194">
        <v>3400000</v>
      </c>
      <c r="R421" s="85">
        <f t="shared" si="60"/>
        <v>0</v>
      </c>
      <c r="S421" s="111"/>
      <c r="T421" s="85"/>
    </row>
    <row r="422" spans="1:20" s="58" customFormat="1" ht="30">
      <c r="A422" s="57">
        <v>26</v>
      </c>
      <c r="B422" s="63" t="s">
        <v>507</v>
      </c>
      <c r="C422" s="56">
        <v>350000</v>
      </c>
      <c r="D422" s="55">
        <v>2</v>
      </c>
      <c r="E422" s="56">
        <f t="shared" si="61"/>
        <v>700000</v>
      </c>
      <c r="F422" s="115" t="s">
        <v>713</v>
      </c>
      <c r="G422" s="179" t="s">
        <v>507</v>
      </c>
      <c r="H422" s="71" t="s">
        <v>551</v>
      </c>
      <c r="I422" s="71">
        <v>1</v>
      </c>
      <c r="J422" s="117">
        <v>350000</v>
      </c>
      <c r="K422" s="118">
        <v>2</v>
      </c>
      <c r="L422" s="42">
        <v>4000000</v>
      </c>
      <c r="M422" s="118">
        <f t="shared" si="62"/>
        <v>5.714285714285714</v>
      </c>
      <c r="N422" s="124">
        <f t="shared" si="63"/>
        <v>3400000</v>
      </c>
      <c r="O422" s="125">
        <v>1.18</v>
      </c>
      <c r="P422" s="57"/>
      <c r="Q422" s="194">
        <v>3400000</v>
      </c>
      <c r="R422" s="85">
        <f t="shared" si="60"/>
        <v>0</v>
      </c>
      <c r="S422" s="111"/>
      <c r="T422" s="85"/>
    </row>
    <row r="423" spans="1:20" s="58" customFormat="1" ht="30">
      <c r="A423" s="57">
        <v>27</v>
      </c>
      <c r="B423" s="63" t="s">
        <v>508</v>
      </c>
      <c r="C423" s="56">
        <v>350000</v>
      </c>
      <c r="D423" s="55">
        <v>2</v>
      </c>
      <c r="E423" s="56">
        <f t="shared" si="61"/>
        <v>700000</v>
      </c>
      <c r="F423" s="115" t="s">
        <v>714</v>
      </c>
      <c r="G423" s="179" t="s">
        <v>508</v>
      </c>
      <c r="H423" s="71" t="s">
        <v>551</v>
      </c>
      <c r="I423" s="71">
        <v>1</v>
      </c>
      <c r="J423" s="117">
        <v>350000</v>
      </c>
      <c r="K423" s="118">
        <v>2</v>
      </c>
      <c r="L423" s="42">
        <v>4000000</v>
      </c>
      <c r="M423" s="118">
        <f t="shared" si="62"/>
        <v>5.714285714285714</v>
      </c>
      <c r="N423" s="124">
        <f t="shared" si="63"/>
        <v>3400000</v>
      </c>
      <c r="O423" s="125">
        <v>1.18</v>
      </c>
      <c r="P423" s="57"/>
      <c r="Q423" s="194">
        <v>3400000</v>
      </c>
      <c r="R423" s="85">
        <f t="shared" si="60"/>
        <v>0</v>
      </c>
      <c r="S423" s="111"/>
      <c r="T423" s="85"/>
    </row>
    <row r="424" spans="1:20" s="58" customFormat="1" ht="30">
      <c r="A424" s="57">
        <v>28</v>
      </c>
      <c r="B424" s="63" t="s">
        <v>509</v>
      </c>
      <c r="C424" s="56">
        <v>350000</v>
      </c>
      <c r="D424" s="55">
        <v>2</v>
      </c>
      <c r="E424" s="56">
        <f t="shared" si="61"/>
        <v>700000</v>
      </c>
      <c r="F424" s="115" t="s">
        <v>715</v>
      </c>
      <c r="G424" s="179" t="s">
        <v>509</v>
      </c>
      <c r="H424" s="71" t="s">
        <v>551</v>
      </c>
      <c r="I424" s="71">
        <v>1</v>
      </c>
      <c r="J424" s="117">
        <v>350000</v>
      </c>
      <c r="K424" s="118">
        <v>2</v>
      </c>
      <c r="L424" s="42">
        <v>4000000</v>
      </c>
      <c r="M424" s="118">
        <f t="shared" si="62"/>
        <v>5.714285714285714</v>
      </c>
      <c r="N424" s="124">
        <f t="shared" si="63"/>
        <v>3400000</v>
      </c>
      <c r="O424" s="125">
        <v>1.18</v>
      </c>
      <c r="P424" s="57"/>
      <c r="Q424" s="194">
        <v>3400000</v>
      </c>
      <c r="R424" s="85">
        <f t="shared" si="60"/>
        <v>0</v>
      </c>
      <c r="S424" s="111"/>
      <c r="T424" s="85"/>
    </row>
    <row r="425" spans="1:20" s="58" customFormat="1" ht="30">
      <c r="A425" s="57">
        <v>29</v>
      </c>
      <c r="B425" s="63" t="s">
        <v>510</v>
      </c>
      <c r="C425" s="56">
        <v>350000</v>
      </c>
      <c r="D425" s="55">
        <v>2.5</v>
      </c>
      <c r="E425" s="56">
        <f t="shared" si="61"/>
        <v>875000</v>
      </c>
      <c r="F425" s="115" t="s">
        <v>716</v>
      </c>
      <c r="G425" s="179" t="s">
        <v>510</v>
      </c>
      <c r="H425" s="71" t="s">
        <v>551</v>
      </c>
      <c r="I425" s="71">
        <v>1</v>
      </c>
      <c r="J425" s="117">
        <v>350000</v>
      </c>
      <c r="K425" s="118">
        <v>2.5</v>
      </c>
      <c r="L425" s="42">
        <v>4000000</v>
      </c>
      <c r="M425" s="118">
        <f t="shared" si="62"/>
        <v>4.571428571428571</v>
      </c>
      <c r="N425" s="124">
        <f t="shared" si="63"/>
        <v>3400000</v>
      </c>
      <c r="O425" s="125">
        <v>1.18</v>
      </c>
      <c r="P425" s="57"/>
      <c r="Q425" s="194">
        <v>3400000</v>
      </c>
      <c r="R425" s="85">
        <f t="shared" si="60"/>
        <v>0</v>
      </c>
      <c r="S425" s="111"/>
      <c r="T425" s="85"/>
    </row>
    <row r="426" spans="1:20" s="58" customFormat="1" ht="30">
      <c r="A426" s="57">
        <v>30</v>
      </c>
      <c r="B426" s="63" t="s">
        <v>511</v>
      </c>
      <c r="C426" s="56">
        <v>350000</v>
      </c>
      <c r="D426" s="55">
        <v>2.5</v>
      </c>
      <c r="E426" s="56">
        <f t="shared" si="61"/>
        <v>875000</v>
      </c>
      <c r="F426" s="115" t="s">
        <v>717</v>
      </c>
      <c r="G426" s="179" t="s">
        <v>511</v>
      </c>
      <c r="H426" s="71" t="s">
        <v>551</v>
      </c>
      <c r="I426" s="71">
        <v>1</v>
      </c>
      <c r="J426" s="117">
        <v>350000</v>
      </c>
      <c r="K426" s="118">
        <v>2.5</v>
      </c>
      <c r="L426" s="42">
        <v>4000000</v>
      </c>
      <c r="M426" s="118">
        <f t="shared" si="62"/>
        <v>4.571428571428571</v>
      </c>
      <c r="N426" s="124">
        <f t="shared" si="63"/>
        <v>3400000</v>
      </c>
      <c r="O426" s="125">
        <v>1.18</v>
      </c>
      <c r="P426" s="57"/>
      <c r="Q426" s="194">
        <v>3400000</v>
      </c>
      <c r="R426" s="85">
        <f t="shared" si="60"/>
        <v>0</v>
      </c>
      <c r="S426" s="111"/>
      <c r="T426" s="85"/>
    </row>
    <row r="427" spans="1:20" s="58" customFormat="1" ht="30">
      <c r="A427" s="57">
        <v>31</v>
      </c>
      <c r="B427" s="63" t="s">
        <v>512</v>
      </c>
      <c r="C427" s="56">
        <v>350000</v>
      </c>
      <c r="D427" s="55">
        <v>2.5</v>
      </c>
      <c r="E427" s="56">
        <f t="shared" si="61"/>
        <v>875000</v>
      </c>
      <c r="F427" s="115" t="s">
        <v>718</v>
      </c>
      <c r="G427" s="179" t="s">
        <v>512</v>
      </c>
      <c r="H427" s="71" t="s">
        <v>551</v>
      </c>
      <c r="I427" s="71">
        <v>1</v>
      </c>
      <c r="J427" s="117">
        <v>350000</v>
      </c>
      <c r="K427" s="118">
        <v>2.5</v>
      </c>
      <c r="L427" s="42">
        <v>4000000</v>
      </c>
      <c r="M427" s="118">
        <f t="shared" si="62"/>
        <v>4.571428571428571</v>
      </c>
      <c r="N427" s="124">
        <f t="shared" si="63"/>
        <v>3400000</v>
      </c>
      <c r="O427" s="125">
        <v>1.18</v>
      </c>
      <c r="P427" s="57"/>
      <c r="Q427" s="194">
        <v>3400000</v>
      </c>
      <c r="R427" s="85">
        <f t="shared" si="60"/>
        <v>0</v>
      </c>
      <c r="S427" s="111"/>
      <c r="T427" s="85"/>
    </row>
    <row r="428" spans="1:20" s="58" customFormat="1" ht="30">
      <c r="A428" s="57">
        <v>32</v>
      </c>
      <c r="B428" s="63" t="s">
        <v>513</v>
      </c>
      <c r="C428" s="56">
        <v>350000</v>
      </c>
      <c r="D428" s="55">
        <v>2.5</v>
      </c>
      <c r="E428" s="56">
        <f t="shared" si="61"/>
        <v>875000</v>
      </c>
      <c r="F428" s="115" t="s">
        <v>738</v>
      </c>
      <c r="G428" s="179" t="s">
        <v>513</v>
      </c>
      <c r="H428" s="71" t="s">
        <v>551</v>
      </c>
      <c r="I428" s="71">
        <v>1</v>
      </c>
      <c r="J428" s="117">
        <v>350000</v>
      </c>
      <c r="K428" s="118">
        <v>2.5</v>
      </c>
      <c r="L428" s="42">
        <v>4000000</v>
      </c>
      <c r="M428" s="118">
        <f t="shared" si="62"/>
        <v>4.571428571428571</v>
      </c>
      <c r="N428" s="124">
        <f t="shared" si="63"/>
        <v>3400000</v>
      </c>
      <c r="O428" s="125">
        <v>1.18</v>
      </c>
      <c r="P428" s="57"/>
      <c r="Q428" s="194">
        <v>3400000</v>
      </c>
      <c r="R428" s="85">
        <f t="shared" si="60"/>
        <v>0</v>
      </c>
      <c r="S428" s="111"/>
      <c r="T428" s="85"/>
    </row>
    <row r="429" spans="1:20" s="58" customFormat="1" ht="30">
      <c r="A429" s="57">
        <v>33</v>
      </c>
      <c r="B429" s="63" t="s">
        <v>514</v>
      </c>
      <c r="C429" s="56">
        <v>350000</v>
      </c>
      <c r="D429" s="55">
        <v>2.5</v>
      </c>
      <c r="E429" s="56">
        <f aca="true" t="shared" si="64" ref="E429:E460">C429*D429</f>
        <v>875000</v>
      </c>
      <c r="F429" s="115" t="s">
        <v>739</v>
      </c>
      <c r="G429" s="179" t="s">
        <v>514</v>
      </c>
      <c r="H429" s="71" t="s">
        <v>551</v>
      </c>
      <c r="I429" s="71">
        <v>1</v>
      </c>
      <c r="J429" s="117">
        <v>350000</v>
      </c>
      <c r="K429" s="118">
        <v>2.5</v>
      </c>
      <c r="L429" s="42">
        <v>4000000</v>
      </c>
      <c r="M429" s="118">
        <f aca="true" t="shared" si="65" ref="M429:M460">L429/E429</f>
        <v>4.571428571428571</v>
      </c>
      <c r="N429" s="124">
        <f aca="true" t="shared" si="66" ref="N429:N460">L429*$B$2</f>
        <v>3400000</v>
      </c>
      <c r="O429" s="125">
        <v>1.18</v>
      </c>
      <c r="P429" s="57"/>
      <c r="Q429" s="194">
        <v>3400000</v>
      </c>
      <c r="R429" s="85">
        <f t="shared" si="60"/>
        <v>0</v>
      </c>
      <c r="S429" s="111"/>
      <c r="T429" s="85"/>
    </row>
    <row r="430" spans="1:20" s="58" customFormat="1" ht="30">
      <c r="A430" s="57">
        <v>34</v>
      </c>
      <c r="B430" s="63" t="s">
        <v>515</v>
      </c>
      <c r="C430" s="56">
        <v>350000</v>
      </c>
      <c r="D430" s="55">
        <v>2.5</v>
      </c>
      <c r="E430" s="56">
        <f t="shared" si="64"/>
        <v>875000</v>
      </c>
      <c r="F430" s="115" t="s">
        <v>740</v>
      </c>
      <c r="G430" s="179" t="s">
        <v>515</v>
      </c>
      <c r="H430" s="71" t="s">
        <v>551</v>
      </c>
      <c r="I430" s="71">
        <v>1</v>
      </c>
      <c r="J430" s="117">
        <v>350000</v>
      </c>
      <c r="K430" s="118">
        <v>2.5</v>
      </c>
      <c r="L430" s="42">
        <v>4000000</v>
      </c>
      <c r="M430" s="118">
        <f t="shared" si="65"/>
        <v>4.571428571428571</v>
      </c>
      <c r="N430" s="124">
        <f t="shared" si="66"/>
        <v>3400000</v>
      </c>
      <c r="O430" s="125">
        <v>1.18</v>
      </c>
      <c r="P430" s="57"/>
      <c r="Q430" s="194">
        <v>3400000</v>
      </c>
      <c r="R430" s="85">
        <f t="shared" si="60"/>
        <v>0</v>
      </c>
      <c r="S430" s="111"/>
      <c r="T430" s="85"/>
    </row>
    <row r="431" spans="1:20" s="58" customFormat="1" ht="30">
      <c r="A431" s="57">
        <v>35</v>
      </c>
      <c r="B431" s="63" t="s">
        <v>516</v>
      </c>
      <c r="C431" s="56">
        <v>350000</v>
      </c>
      <c r="D431" s="55">
        <v>3</v>
      </c>
      <c r="E431" s="56">
        <f t="shared" si="64"/>
        <v>1050000</v>
      </c>
      <c r="F431" s="115" t="s">
        <v>741</v>
      </c>
      <c r="G431" s="179" t="s">
        <v>516</v>
      </c>
      <c r="H431" s="71" t="s">
        <v>551</v>
      </c>
      <c r="I431" s="71">
        <v>1</v>
      </c>
      <c r="J431" s="117">
        <v>350000</v>
      </c>
      <c r="K431" s="118">
        <v>3</v>
      </c>
      <c r="L431" s="42">
        <v>4000000</v>
      </c>
      <c r="M431" s="118">
        <f t="shared" si="65"/>
        <v>3.8095238095238093</v>
      </c>
      <c r="N431" s="124">
        <f t="shared" si="66"/>
        <v>3400000</v>
      </c>
      <c r="O431" s="125">
        <v>1.18</v>
      </c>
      <c r="P431" s="57"/>
      <c r="Q431" s="194">
        <v>3400000</v>
      </c>
      <c r="R431" s="85">
        <f t="shared" si="60"/>
        <v>0</v>
      </c>
      <c r="S431" s="111"/>
      <c r="T431" s="85"/>
    </row>
    <row r="432" spans="1:20" s="58" customFormat="1" ht="30">
      <c r="A432" s="57">
        <v>36</v>
      </c>
      <c r="B432" s="63" t="s">
        <v>517</v>
      </c>
      <c r="C432" s="56">
        <v>350000</v>
      </c>
      <c r="D432" s="55">
        <v>2.5</v>
      </c>
      <c r="E432" s="56">
        <f t="shared" si="64"/>
        <v>875000</v>
      </c>
      <c r="F432" s="115" t="s">
        <v>742</v>
      </c>
      <c r="G432" s="179" t="s">
        <v>517</v>
      </c>
      <c r="H432" s="71" t="s">
        <v>551</v>
      </c>
      <c r="I432" s="71">
        <v>1</v>
      </c>
      <c r="J432" s="117">
        <v>350000</v>
      </c>
      <c r="K432" s="118">
        <v>2.5</v>
      </c>
      <c r="L432" s="42">
        <v>4000000</v>
      </c>
      <c r="M432" s="118">
        <f t="shared" si="65"/>
        <v>4.571428571428571</v>
      </c>
      <c r="N432" s="124">
        <f t="shared" si="66"/>
        <v>3400000</v>
      </c>
      <c r="O432" s="125">
        <v>1.18</v>
      </c>
      <c r="P432" s="57"/>
      <c r="Q432" s="194">
        <v>3400000</v>
      </c>
      <c r="R432" s="85">
        <f t="shared" si="60"/>
        <v>0</v>
      </c>
      <c r="S432" s="111"/>
      <c r="T432" s="85"/>
    </row>
    <row r="433" spans="1:20" s="58" customFormat="1" ht="30">
      <c r="A433" s="57">
        <v>37</v>
      </c>
      <c r="B433" s="63" t="s">
        <v>518</v>
      </c>
      <c r="C433" s="56">
        <v>350000</v>
      </c>
      <c r="D433" s="55">
        <v>2</v>
      </c>
      <c r="E433" s="56">
        <f t="shared" si="64"/>
        <v>700000</v>
      </c>
      <c r="F433" s="115" t="s">
        <v>743</v>
      </c>
      <c r="G433" s="179" t="s">
        <v>518</v>
      </c>
      <c r="H433" s="71" t="s">
        <v>551</v>
      </c>
      <c r="I433" s="71">
        <v>1</v>
      </c>
      <c r="J433" s="117">
        <v>350000</v>
      </c>
      <c r="K433" s="118">
        <v>2</v>
      </c>
      <c r="L433" s="42">
        <v>4000000</v>
      </c>
      <c r="M433" s="118">
        <f t="shared" si="65"/>
        <v>5.714285714285714</v>
      </c>
      <c r="N433" s="124">
        <f t="shared" si="66"/>
        <v>3400000</v>
      </c>
      <c r="O433" s="125">
        <v>1.18</v>
      </c>
      <c r="P433" s="57"/>
      <c r="Q433" s="194">
        <v>3400000</v>
      </c>
      <c r="R433" s="85">
        <f t="shared" si="60"/>
        <v>0</v>
      </c>
      <c r="S433" s="111"/>
      <c r="T433" s="85"/>
    </row>
    <row r="434" spans="1:20" s="58" customFormat="1" ht="30">
      <c r="A434" s="57">
        <v>38</v>
      </c>
      <c r="B434" s="63" t="s">
        <v>519</v>
      </c>
      <c r="C434" s="56">
        <v>350000</v>
      </c>
      <c r="D434" s="55">
        <v>2</v>
      </c>
      <c r="E434" s="56">
        <f t="shared" si="64"/>
        <v>700000</v>
      </c>
      <c r="F434" s="115" t="s">
        <v>744</v>
      </c>
      <c r="G434" s="179" t="s">
        <v>519</v>
      </c>
      <c r="H434" s="71" t="s">
        <v>551</v>
      </c>
      <c r="I434" s="71">
        <v>1</v>
      </c>
      <c r="J434" s="117">
        <v>350000</v>
      </c>
      <c r="K434" s="118">
        <v>2</v>
      </c>
      <c r="L434" s="42">
        <v>4000000</v>
      </c>
      <c r="M434" s="118">
        <f t="shared" si="65"/>
        <v>5.714285714285714</v>
      </c>
      <c r="N434" s="124">
        <f t="shared" si="66"/>
        <v>3400000</v>
      </c>
      <c r="O434" s="125">
        <v>1.18</v>
      </c>
      <c r="P434" s="57"/>
      <c r="Q434" s="194">
        <v>3400000</v>
      </c>
      <c r="R434" s="85">
        <f t="shared" si="60"/>
        <v>0</v>
      </c>
      <c r="S434" s="111"/>
      <c r="T434" s="85"/>
    </row>
    <row r="435" spans="1:20" s="58" customFormat="1" ht="30">
      <c r="A435" s="57">
        <v>39</v>
      </c>
      <c r="B435" s="63" t="s">
        <v>520</v>
      </c>
      <c r="C435" s="56">
        <v>350000</v>
      </c>
      <c r="D435" s="55">
        <v>2.5</v>
      </c>
      <c r="E435" s="56">
        <f t="shared" si="64"/>
        <v>875000</v>
      </c>
      <c r="F435" s="115" t="s">
        <v>745</v>
      </c>
      <c r="G435" s="179" t="s">
        <v>520</v>
      </c>
      <c r="H435" s="71" t="s">
        <v>551</v>
      </c>
      <c r="I435" s="71">
        <v>1</v>
      </c>
      <c r="J435" s="117">
        <v>350000</v>
      </c>
      <c r="K435" s="118">
        <v>2.5</v>
      </c>
      <c r="L435" s="42">
        <v>4000000</v>
      </c>
      <c r="M435" s="118">
        <f t="shared" si="65"/>
        <v>4.571428571428571</v>
      </c>
      <c r="N435" s="124">
        <f t="shared" si="66"/>
        <v>3400000</v>
      </c>
      <c r="O435" s="125">
        <v>1.18</v>
      </c>
      <c r="P435" s="57"/>
      <c r="Q435" s="194">
        <v>3400000</v>
      </c>
      <c r="R435" s="85">
        <f t="shared" si="60"/>
        <v>0</v>
      </c>
      <c r="S435" s="111"/>
      <c r="T435" s="85"/>
    </row>
    <row r="436" spans="1:20" s="58" customFormat="1" ht="30">
      <c r="A436" s="57">
        <v>40</v>
      </c>
      <c r="B436" s="63" t="s">
        <v>521</v>
      </c>
      <c r="C436" s="56">
        <v>350000</v>
      </c>
      <c r="D436" s="55">
        <v>2</v>
      </c>
      <c r="E436" s="56">
        <f t="shared" si="64"/>
        <v>700000</v>
      </c>
      <c r="F436" s="115" t="s">
        <v>746</v>
      </c>
      <c r="G436" s="179" t="s">
        <v>521</v>
      </c>
      <c r="H436" s="71" t="s">
        <v>551</v>
      </c>
      <c r="I436" s="71">
        <v>1</v>
      </c>
      <c r="J436" s="117">
        <v>350000</v>
      </c>
      <c r="K436" s="118">
        <v>2</v>
      </c>
      <c r="L436" s="42">
        <v>4000000</v>
      </c>
      <c r="M436" s="118">
        <f t="shared" si="65"/>
        <v>5.714285714285714</v>
      </c>
      <c r="N436" s="124">
        <f t="shared" si="66"/>
        <v>3400000</v>
      </c>
      <c r="O436" s="125">
        <v>1.18</v>
      </c>
      <c r="P436" s="57"/>
      <c r="Q436" s="194">
        <v>3400000</v>
      </c>
      <c r="R436" s="85">
        <f t="shared" si="60"/>
        <v>0</v>
      </c>
      <c r="S436" s="111"/>
      <c r="T436" s="85"/>
    </row>
    <row r="437" spans="1:20" s="58" customFormat="1" ht="30">
      <c r="A437" s="57">
        <v>41</v>
      </c>
      <c r="B437" s="63" t="s">
        <v>522</v>
      </c>
      <c r="C437" s="56">
        <v>350000</v>
      </c>
      <c r="D437" s="55">
        <v>2</v>
      </c>
      <c r="E437" s="56">
        <f t="shared" si="64"/>
        <v>700000</v>
      </c>
      <c r="F437" s="115" t="s">
        <v>747</v>
      </c>
      <c r="G437" s="179" t="s">
        <v>522</v>
      </c>
      <c r="H437" s="71" t="s">
        <v>551</v>
      </c>
      <c r="I437" s="71">
        <v>1</v>
      </c>
      <c r="J437" s="117">
        <v>350000</v>
      </c>
      <c r="K437" s="118">
        <v>2</v>
      </c>
      <c r="L437" s="42">
        <v>4000000</v>
      </c>
      <c r="M437" s="118">
        <f t="shared" si="65"/>
        <v>5.714285714285714</v>
      </c>
      <c r="N437" s="124">
        <f t="shared" si="66"/>
        <v>3400000</v>
      </c>
      <c r="O437" s="125">
        <v>1.18</v>
      </c>
      <c r="P437" s="57"/>
      <c r="Q437" s="194">
        <v>3400000</v>
      </c>
      <c r="R437" s="85">
        <f t="shared" si="60"/>
        <v>0</v>
      </c>
      <c r="S437" s="111"/>
      <c r="T437" s="85"/>
    </row>
    <row r="438" spans="1:20" s="58" customFormat="1" ht="30">
      <c r="A438" s="57">
        <v>42</v>
      </c>
      <c r="B438" s="63" t="s">
        <v>523</v>
      </c>
      <c r="C438" s="56">
        <v>350000</v>
      </c>
      <c r="D438" s="55">
        <v>2.5</v>
      </c>
      <c r="E438" s="56">
        <f t="shared" si="64"/>
        <v>875000</v>
      </c>
      <c r="F438" s="115" t="s">
        <v>748</v>
      </c>
      <c r="G438" s="179" t="s">
        <v>523</v>
      </c>
      <c r="H438" s="71" t="s">
        <v>551</v>
      </c>
      <c r="I438" s="71">
        <v>1</v>
      </c>
      <c r="J438" s="117">
        <v>350000</v>
      </c>
      <c r="K438" s="118">
        <v>2.5</v>
      </c>
      <c r="L438" s="42">
        <v>4000000</v>
      </c>
      <c r="M438" s="118">
        <f t="shared" si="65"/>
        <v>4.571428571428571</v>
      </c>
      <c r="N438" s="124">
        <f t="shared" si="66"/>
        <v>3400000</v>
      </c>
      <c r="O438" s="125">
        <v>1.18</v>
      </c>
      <c r="P438" s="57"/>
      <c r="Q438" s="194">
        <v>3400000</v>
      </c>
      <c r="R438" s="85">
        <f t="shared" si="60"/>
        <v>0</v>
      </c>
      <c r="S438" s="111"/>
      <c r="T438" s="85"/>
    </row>
    <row r="439" spans="1:20" s="58" customFormat="1" ht="30">
      <c r="A439" s="57">
        <v>43</v>
      </c>
      <c r="B439" s="63" t="s">
        <v>524</v>
      </c>
      <c r="C439" s="56">
        <v>350000</v>
      </c>
      <c r="D439" s="55">
        <v>2</v>
      </c>
      <c r="E439" s="56">
        <f t="shared" si="64"/>
        <v>700000</v>
      </c>
      <c r="F439" s="115" t="s">
        <v>749</v>
      </c>
      <c r="G439" s="179" t="s">
        <v>524</v>
      </c>
      <c r="H439" s="71" t="s">
        <v>551</v>
      </c>
      <c r="I439" s="71">
        <v>1</v>
      </c>
      <c r="J439" s="117">
        <v>350000</v>
      </c>
      <c r="K439" s="118">
        <v>2</v>
      </c>
      <c r="L439" s="42">
        <v>4000000</v>
      </c>
      <c r="M439" s="118">
        <f t="shared" si="65"/>
        <v>5.714285714285714</v>
      </c>
      <c r="N439" s="124">
        <f t="shared" si="66"/>
        <v>3400000</v>
      </c>
      <c r="O439" s="125">
        <v>1.18</v>
      </c>
      <c r="P439" s="57"/>
      <c r="Q439" s="194">
        <v>3400000</v>
      </c>
      <c r="R439" s="85">
        <f t="shared" si="60"/>
        <v>0</v>
      </c>
      <c r="S439" s="111"/>
      <c r="T439" s="85"/>
    </row>
    <row r="440" spans="1:20" s="58" customFormat="1" ht="30">
      <c r="A440" s="57">
        <v>44</v>
      </c>
      <c r="B440" s="63" t="s">
        <v>525</v>
      </c>
      <c r="C440" s="56">
        <v>350000</v>
      </c>
      <c r="D440" s="55">
        <v>2.5</v>
      </c>
      <c r="E440" s="56">
        <f t="shared" si="64"/>
        <v>875000</v>
      </c>
      <c r="F440" s="115" t="s">
        <v>750</v>
      </c>
      <c r="G440" s="179" t="s">
        <v>525</v>
      </c>
      <c r="H440" s="71" t="s">
        <v>551</v>
      </c>
      <c r="I440" s="71">
        <v>1</v>
      </c>
      <c r="J440" s="117">
        <v>350000</v>
      </c>
      <c r="K440" s="118">
        <v>2.5</v>
      </c>
      <c r="L440" s="42">
        <v>4000000</v>
      </c>
      <c r="M440" s="118">
        <f t="shared" si="65"/>
        <v>4.571428571428571</v>
      </c>
      <c r="N440" s="124">
        <f t="shared" si="66"/>
        <v>3400000</v>
      </c>
      <c r="O440" s="125">
        <v>1.18</v>
      </c>
      <c r="P440" s="57"/>
      <c r="Q440" s="194">
        <v>3400000</v>
      </c>
      <c r="R440" s="85">
        <f t="shared" si="60"/>
        <v>0</v>
      </c>
      <c r="S440" s="111"/>
      <c r="T440" s="85"/>
    </row>
    <row r="441" spans="1:20" s="58" customFormat="1" ht="30">
      <c r="A441" s="57">
        <v>45</v>
      </c>
      <c r="B441" s="63" t="s">
        <v>526</v>
      </c>
      <c r="C441" s="56">
        <v>350000</v>
      </c>
      <c r="D441" s="55">
        <v>2</v>
      </c>
      <c r="E441" s="56">
        <f t="shared" si="64"/>
        <v>700000</v>
      </c>
      <c r="F441" s="115" t="s">
        <v>751</v>
      </c>
      <c r="G441" s="179" t="s">
        <v>526</v>
      </c>
      <c r="H441" s="71" t="s">
        <v>551</v>
      </c>
      <c r="I441" s="71">
        <v>1</v>
      </c>
      <c r="J441" s="117">
        <v>350000</v>
      </c>
      <c r="K441" s="118">
        <v>2</v>
      </c>
      <c r="L441" s="42">
        <v>4000000</v>
      </c>
      <c r="M441" s="118">
        <f t="shared" si="65"/>
        <v>5.714285714285714</v>
      </c>
      <c r="N441" s="124">
        <f t="shared" si="66"/>
        <v>3400000</v>
      </c>
      <c r="O441" s="125">
        <v>1.18</v>
      </c>
      <c r="P441" s="57"/>
      <c r="Q441" s="194">
        <v>3400000</v>
      </c>
      <c r="R441" s="85">
        <f t="shared" si="60"/>
        <v>0</v>
      </c>
      <c r="S441" s="111"/>
      <c r="T441" s="85"/>
    </row>
    <row r="442" spans="1:20" s="58" customFormat="1" ht="30">
      <c r="A442" s="57">
        <v>46</v>
      </c>
      <c r="B442" s="63" t="s">
        <v>527</v>
      </c>
      <c r="C442" s="56">
        <v>350000</v>
      </c>
      <c r="D442" s="55">
        <v>2.5</v>
      </c>
      <c r="E442" s="56">
        <f t="shared" si="64"/>
        <v>875000</v>
      </c>
      <c r="F442" s="115" t="s">
        <v>752</v>
      </c>
      <c r="G442" s="179" t="s">
        <v>527</v>
      </c>
      <c r="H442" s="71" t="s">
        <v>551</v>
      </c>
      <c r="I442" s="71">
        <v>1</v>
      </c>
      <c r="J442" s="117">
        <v>350000</v>
      </c>
      <c r="K442" s="118">
        <v>2.5</v>
      </c>
      <c r="L442" s="42">
        <v>4000000</v>
      </c>
      <c r="M442" s="118">
        <f t="shared" si="65"/>
        <v>4.571428571428571</v>
      </c>
      <c r="N442" s="124">
        <f t="shared" si="66"/>
        <v>3400000</v>
      </c>
      <c r="O442" s="125">
        <v>1.18</v>
      </c>
      <c r="P442" s="57"/>
      <c r="Q442" s="194">
        <v>3400000</v>
      </c>
      <c r="R442" s="85">
        <f t="shared" si="60"/>
        <v>0</v>
      </c>
      <c r="S442" s="111"/>
      <c r="T442" s="85"/>
    </row>
    <row r="443" spans="1:20" s="58" customFormat="1" ht="45">
      <c r="A443" s="57">
        <v>47</v>
      </c>
      <c r="B443" s="63" t="s">
        <v>529</v>
      </c>
      <c r="C443" s="56">
        <v>350000</v>
      </c>
      <c r="D443" s="55">
        <v>2</v>
      </c>
      <c r="E443" s="56">
        <f t="shared" si="64"/>
        <v>700000</v>
      </c>
      <c r="F443" s="115" t="s">
        <v>753</v>
      </c>
      <c r="G443" s="179" t="s">
        <v>529</v>
      </c>
      <c r="H443" s="71" t="s">
        <v>551</v>
      </c>
      <c r="I443" s="71">
        <v>1</v>
      </c>
      <c r="J443" s="117">
        <v>350000</v>
      </c>
      <c r="K443" s="118">
        <v>2</v>
      </c>
      <c r="L443" s="42">
        <v>4000000</v>
      </c>
      <c r="M443" s="118">
        <f t="shared" si="65"/>
        <v>5.714285714285714</v>
      </c>
      <c r="N443" s="124">
        <f t="shared" si="66"/>
        <v>3400000</v>
      </c>
      <c r="O443" s="125">
        <v>1.18</v>
      </c>
      <c r="P443" s="57"/>
      <c r="Q443" s="194">
        <v>3400000</v>
      </c>
      <c r="R443" s="85">
        <f t="shared" si="60"/>
        <v>0</v>
      </c>
      <c r="S443" s="111"/>
      <c r="T443" s="85"/>
    </row>
    <row r="444" spans="1:20" s="58" customFormat="1" ht="45">
      <c r="A444" s="57">
        <v>48</v>
      </c>
      <c r="B444" s="63" t="s">
        <v>530</v>
      </c>
      <c r="C444" s="56">
        <v>350000</v>
      </c>
      <c r="D444" s="55">
        <v>2</v>
      </c>
      <c r="E444" s="56">
        <f t="shared" si="64"/>
        <v>700000</v>
      </c>
      <c r="F444" s="115" t="s">
        <v>754</v>
      </c>
      <c r="G444" s="179" t="s">
        <v>530</v>
      </c>
      <c r="H444" s="71" t="s">
        <v>551</v>
      </c>
      <c r="I444" s="71">
        <v>1</v>
      </c>
      <c r="J444" s="117">
        <v>350000</v>
      </c>
      <c r="K444" s="118">
        <v>2</v>
      </c>
      <c r="L444" s="42">
        <v>4000000</v>
      </c>
      <c r="M444" s="118">
        <f t="shared" si="65"/>
        <v>5.714285714285714</v>
      </c>
      <c r="N444" s="124">
        <f t="shared" si="66"/>
        <v>3400000</v>
      </c>
      <c r="O444" s="125">
        <v>1.18</v>
      </c>
      <c r="P444" s="57"/>
      <c r="Q444" s="194">
        <v>3400000</v>
      </c>
      <c r="R444" s="85">
        <f t="shared" si="60"/>
        <v>0</v>
      </c>
      <c r="S444" s="111"/>
      <c r="T444" s="85"/>
    </row>
    <row r="445" spans="1:20" s="58" customFormat="1" ht="45">
      <c r="A445" s="57">
        <v>49</v>
      </c>
      <c r="B445" s="63" t="s">
        <v>531</v>
      </c>
      <c r="C445" s="56">
        <v>350000</v>
      </c>
      <c r="D445" s="55">
        <v>2</v>
      </c>
      <c r="E445" s="56">
        <f t="shared" si="64"/>
        <v>700000</v>
      </c>
      <c r="F445" s="115" t="s">
        <v>755</v>
      </c>
      <c r="G445" s="179" t="s">
        <v>531</v>
      </c>
      <c r="H445" s="71" t="s">
        <v>551</v>
      </c>
      <c r="I445" s="71">
        <v>1</v>
      </c>
      <c r="J445" s="117">
        <v>350000</v>
      </c>
      <c r="K445" s="118">
        <v>2</v>
      </c>
      <c r="L445" s="42">
        <v>4000000</v>
      </c>
      <c r="M445" s="118">
        <f t="shared" si="65"/>
        <v>5.714285714285714</v>
      </c>
      <c r="N445" s="124">
        <f t="shared" si="66"/>
        <v>3400000</v>
      </c>
      <c r="O445" s="125">
        <v>1.18</v>
      </c>
      <c r="P445" s="57"/>
      <c r="Q445" s="194">
        <v>3400000</v>
      </c>
      <c r="R445" s="85">
        <f t="shared" si="60"/>
        <v>0</v>
      </c>
      <c r="S445" s="111"/>
      <c r="T445" s="85"/>
    </row>
    <row r="446" spans="1:20" s="58" customFormat="1" ht="30">
      <c r="A446" s="57">
        <v>50</v>
      </c>
      <c r="B446" s="63" t="s">
        <v>532</v>
      </c>
      <c r="C446" s="56">
        <v>350000</v>
      </c>
      <c r="D446" s="55">
        <v>2</v>
      </c>
      <c r="E446" s="56">
        <f t="shared" si="64"/>
        <v>700000</v>
      </c>
      <c r="F446" s="115" t="s">
        <v>756</v>
      </c>
      <c r="G446" s="179" t="s">
        <v>532</v>
      </c>
      <c r="H446" s="71" t="s">
        <v>551</v>
      </c>
      <c r="I446" s="71"/>
      <c r="J446" s="117">
        <v>350000</v>
      </c>
      <c r="K446" s="118">
        <v>2</v>
      </c>
      <c r="L446" s="42">
        <v>4000000</v>
      </c>
      <c r="M446" s="118">
        <f t="shared" si="65"/>
        <v>5.714285714285714</v>
      </c>
      <c r="N446" s="124">
        <f t="shared" si="66"/>
        <v>3400000</v>
      </c>
      <c r="O446" s="125">
        <v>1.18</v>
      </c>
      <c r="P446" s="57"/>
      <c r="Q446" s="194">
        <v>3400000</v>
      </c>
      <c r="R446" s="85">
        <f t="shared" si="60"/>
        <v>0</v>
      </c>
      <c r="S446" s="111"/>
      <c r="T446" s="85"/>
    </row>
    <row r="447" spans="1:20" s="58" customFormat="1" ht="30">
      <c r="A447" s="57">
        <v>51</v>
      </c>
      <c r="B447" s="63" t="s">
        <v>533</v>
      </c>
      <c r="C447" s="56">
        <v>350000</v>
      </c>
      <c r="D447" s="55">
        <v>2.5</v>
      </c>
      <c r="E447" s="56">
        <f t="shared" si="64"/>
        <v>875000</v>
      </c>
      <c r="F447" s="115" t="s">
        <v>757</v>
      </c>
      <c r="G447" s="179" t="s">
        <v>533</v>
      </c>
      <c r="H447" s="71" t="s">
        <v>551</v>
      </c>
      <c r="I447" s="71">
        <v>1</v>
      </c>
      <c r="J447" s="117">
        <v>350000</v>
      </c>
      <c r="K447" s="118">
        <v>2.5</v>
      </c>
      <c r="L447" s="42">
        <v>4000000</v>
      </c>
      <c r="M447" s="118">
        <f t="shared" si="65"/>
        <v>4.571428571428571</v>
      </c>
      <c r="N447" s="124">
        <f t="shared" si="66"/>
        <v>3400000</v>
      </c>
      <c r="O447" s="125">
        <v>1.18</v>
      </c>
      <c r="P447" s="57"/>
      <c r="Q447" s="194">
        <v>3400000</v>
      </c>
      <c r="R447" s="85">
        <f t="shared" si="60"/>
        <v>0</v>
      </c>
      <c r="S447" s="111"/>
      <c r="T447" s="85"/>
    </row>
    <row r="448" spans="1:20" s="58" customFormat="1" ht="30">
      <c r="A448" s="57">
        <v>52</v>
      </c>
      <c r="B448" s="63" t="s">
        <v>534</v>
      </c>
      <c r="C448" s="56">
        <v>350000</v>
      </c>
      <c r="D448" s="55">
        <v>2</v>
      </c>
      <c r="E448" s="56">
        <f t="shared" si="64"/>
        <v>700000</v>
      </c>
      <c r="F448" s="115" t="s">
        <v>758</v>
      </c>
      <c r="G448" s="179" t="s">
        <v>534</v>
      </c>
      <c r="H448" s="71" t="s">
        <v>551</v>
      </c>
      <c r="I448" s="71">
        <v>1</v>
      </c>
      <c r="J448" s="117">
        <v>350000</v>
      </c>
      <c r="K448" s="118">
        <v>2</v>
      </c>
      <c r="L448" s="42">
        <v>4000000</v>
      </c>
      <c r="M448" s="118">
        <f t="shared" si="65"/>
        <v>5.714285714285714</v>
      </c>
      <c r="N448" s="124">
        <f t="shared" si="66"/>
        <v>3400000</v>
      </c>
      <c r="O448" s="125">
        <v>1.18</v>
      </c>
      <c r="P448" s="57"/>
      <c r="Q448" s="194">
        <v>3400000</v>
      </c>
      <c r="R448" s="85">
        <f t="shared" si="60"/>
        <v>0</v>
      </c>
      <c r="S448" s="111"/>
      <c r="T448" s="85"/>
    </row>
    <row r="449" spans="1:20" s="58" customFormat="1" ht="30">
      <c r="A449" s="57">
        <v>53</v>
      </c>
      <c r="B449" s="63" t="s">
        <v>535</v>
      </c>
      <c r="C449" s="56">
        <v>350000</v>
      </c>
      <c r="D449" s="55">
        <v>2</v>
      </c>
      <c r="E449" s="56">
        <f t="shared" si="64"/>
        <v>700000</v>
      </c>
      <c r="F449" s="115" t="s">
        <v>759</v>
      </c>
      <c r="G449" s="179" t="s">
        <v>535</v>
      </c>
      <c r="H449" s="71" t="s">
        <v>551</v>
      </c>
      <c r="I449" s="71">
        <v>1</v>
      </c>
      <c r="J449" s="117">
        <v>350000</v>
      </c>
      <c r="K449" s="118">
        <v>2</v>
      </c>
      <c r="L449" s="42">
        <v>4000000</v>
      </c>
      <c r="M449" s="118">
        <f t="shared" si="65"/>
        <v>5.714285714285714</v>
      </c>
      <c r="N449" s="124">
        <f t="shared" si="66"/>
        <v>3400000</v>
      </c>
      <c r="O449" s="125">
        <v>1.18</v>
      </c>
      <c r="P449" s="57"/>
      <c r="Q449" s="194">
        <v>3400000</v>
      </c>
      <c r="R449" s="85">
        <f t="shared" si="60"/>
        <v>0</v>
      </c>
      <c r="S449" s="111"/>
      <c r="T449" s="85"/>
    </row>
    <row r="450" spans="1:20" s="58" customFormat="1" ht="30">
      <c r="A450" s="57">
        <v>54</v>
      </c>
      <c r="B450" s="63" t="s">
        <v>536</v>
      </c>
      <c r="C450" s="56">
        <v>350000</v>
      </c>
      <c r="D450" s="55">
        <v>2</v>
      </c>
      <c r="E450" s="56">
        <f t="shared" si="64"/>
        <v>700000</v>
      </c>
      <c r="F450" s="115" t="s">
        <v>760</v>
      </c>
      <c r="G450" s="179" t="s">
        <v>536</v>
      </c>
      <c r="H450" s="71" t="s">
        <v>551</v>
      </c>
      <c r="I450" s="71">
        <v>1</v>
      </c>
      <c r="J450" s="117">
        <v>350000</v>
      </c>
      <c r="K450" s="118">
        <v>2</v>
      </c>
      <c r="L450" s="42">
        <v>4000000</v>
      </c>
      <c r="M450" s="118">
        <f t="shared" si="65"/>
        <v>5.714285714285714</v>
      </c>
      <c r="N450" s="124">
        <f t="shared" si="66"/>
        <v>3400000</v>
      </c>
      <c r="O450" s="125">
        <v>1.18</v>
      </c>
      <c r="P450" s="57"/>
      <c r="Q450" s="194">
        <v>3400000</v>
      </c>
      <c r="R450" s="85">
        <f t="shared" si="60"/>
        <v>0</v>
      </c>
      <c r="S450" s="111"/>
      <c r="T450" s="85"/>
    </row>
    <row r="451" spans="1:20" s="58" customFormat="1" ht="30">
      <c r="A451" s="57">
        <v>55</v>
      </c>
      <c r="B451" s="63" t="s">
        <v>537</v>
      </c>
      <c r="C451" s="56">
        <v>350000</v>
      </c>
      <c r="D451" s="55">
        <v>2</v>
      </c>
      <c r="E451" s="56">
        <f t="shared" si="64"/>
        <v>700000</v>
      </c>
      <c r="F451" s="115" t="s">
        <v>761</v>
      </c>
      <c r="G451" s="179" t="s">
        <v>537</v>
      </c>
      <c r="H451" s="71" t="s">
        <v>551</v>
      </c>
      <c r="I451" s="71">
        <v>1</v>
      </c>
      <c r="J451" s="117">
        <v>350000</v>
      </c>
      <c r="K451" s="118">
        <v>2</v>
      </c>
      <c r="L451" s="42">
        <v>4000000</v>
      </c>
      <c r="M451" s="118">
        <f t="shared" si="65"/>
        <v>5.714285714285714</v>
      </c>
      <c r="N451" s="124">
        <f t="shared" si="66"/>
        <v>3400000</v>
      </c>
      <c r="O451" s="125">
        <v>1.18</v>
      </c>
      <c r="P451" s="57"/>
      <c r="Q451" s="194">
        <v>3400000</v>
      </c>
      <c r="R451" s="85">
        <f t="shared" si="60"/>
        <v>0</v>
      </c>
      <c r="S451" s="111"/>
      <c r="T451" s="85"/>
    </row>
    <row r="452" spans="1:20" s="58" customFormat="1" ht="30">
      <c r="A452" s="57">
        <v>56</v>
      </c>
      <c r="B452" s="63" t="s">
        <v>538</v>
      </c>
      <c r="C452" s="56">
        <v>350000</v>
      </c>
      <c r="D452" s="55">
        <v>2</v>
      </c>
      <c r="E452" s="56">
        <f t="shared" si="64"/>
        <v>700000</v>
      </c>
      <c r="F452" s="115" t="s">
        <v>762</v>
      </c>
      <c r="G452" s="179" t="s">
        <v>538</v>
      </c>
      <c r="H452" s="71" t="s">
        <v>551</v>
      </c>
      <c r="I452" s="71">
        <v>1</v>
      </c>
      <c r="J452" s="117">
        <v>350000</v>
      </c>
      <c r="K452" s="118">
        <v>2</v>
      </c>
      <c r="L452" s="42">
        <v>4000000</v>
      </c>
      <c r="M452" s="118">
        <f t="shared" si="65"/>
        <v>5.714285714285714</v>
      </c>
      <c r="N452" s="124">
        <f t="shared" si="66"/>
        <v>3400000</v>
      </c>
      <c r="O452" s="125">
        <v>1.18</v>
      </c>
      <c r="P452" s="57"/>
      <c r="Q452" s="194">
        <v>3400000</v>
      </c>
      <c r="R452" s="85">
        <f t="shared" si="60"/>
        <v>0</v>
      </c>
      <c r="S452" s="111"/>
      <c r="T452" s="85"/>
    </row>
    <row r="453" spans="1:20" s="58" customFormat="1" ht="30">
      <c r="A453" s="57">
        <v>57</v>
      </c>
      <c r="B453" s="63" t="s">
        <v>539</v>
      </c>
      <c r="C453" s="56">
        <v>350000</v>
      </c>
      <c r="D453" s="55">
        <v>2</v>
      </c>
      <c r="E453" s="56">
        <f t="shared" si="64"/>
        <v>700000</v>
      </c>
      <c r="F453" s="115" t="s">
        <v>763</v>
      </c>
      <c r="G453" s="179" t="s">
        <v>539</v>
      </c>
      <c r="H453" s="71" t="s">
        <v>551</v>
      </c>
      <c r="I453" s="71">
        <v>1</v>
      </c>
      <c r="J453" s="117">
        <v>350000</v>
      </c>
      <c r="K453" s="118">
        <v>2</v>
      </c>
      <c r="L453" s="42">
        <v>4000000</v>
      </c>
      <c r="M453" s="118">
        <f t="shared" si="65"/>
        <v>5.714285714285714</v>
      </c>
      <c r="N453" s="124">
        <f t="shared" si="66"/>
        <v>3400000</v>
      </c>
      <c r="O453" s="125">
        <v>1.18</v>
      </c>
      <c r="P453" s="57"/>
      <c r="Q453" s="194">
        <v>3400000</v>
      </c>
      <c r="R453" s="85">
        <f t="shared" si="60"/>
        <v>0</v>
      </c>
      <c r="S453" s="111"/>
      <c r="T453" s="85"/>
    </row>
    <row r="454" spans="1:20" s="58" customFormat="1" ht="30">
      <c r="A454" s="57">
        <v>58</v>
      </c>
      <c r="B454" s="63" t="s">
        <v>540</v>
      </c>
      <c r="C454" s="56">
        <v>350000</v>
      </c>
      <c r="D454" s="55">
        <v>2</v>
      </c>
      <c r="E454" s="56">
        <f t="shared" si="64"/>
        <v>700000</v>
      </c>
      <c r="F454" s="115" t="s">
        <v>764</v>
      </c>
      <c r="G454" s="179" t="s">
        <v>540</v>
      </c>
      <c r="H454" s="71" t="s">
        <v>551</v>
      </c>
      <c r="I454" s="71">
        <v>1</v>
      </c>
      <c r="J454" s="117">
        <v>350000</v>
      </c>
      <c r="K454" s="118">
        <v>2</v>
      </c>
      <c r="L454" s="42">
        <v>4000000</v>
      </c>
      <c r="M454" s="118">
        <f t="shared" si="65"/>
        <v>5.714285714285714</v>
      </c>
      <c r="N454" s="124">
        <f t="shared" si="66"/>
        <v>3400000</v>
      </c>
      <c r="O454" s="125">
        <v>1.18</v>
      </c>
      <c r="P454" s="57"/>
      <c r="Q454" s="194">
        <v>3400000</v>
      </c>
      <c r="R454" s="85">
        <f t="shared" si="60"/>
        <v>0</v>
      </c>
      <c r="S454" s="111"/>
      <c r="T454" s="85"/>
    </row>
    <row r="455" spans="1:20" s="58" customFormat="1" ht="30">
      <c r="A455" s="57">
        <v>59</v>
      </c>
      <c r="B455" s="63" t="s">
        <v>541</v>
      </c>
      <c r="C455" s="56">
        <v>350000</v>
      </c>
      <c r="D455" s="55">
        <v>2</v>
      </c>
      <c r="E455" s="56">
        <f t="shared" si="64"/>
        <v>700000</v>
      </c>
      <c r="F455" s="115" t="s">
        <v>765</v>
      </c>
      <c r="G455" s="179" t="s">
        <v>541</v>
      </c>
      <c r="H455" s="71" t="s">
        <v>551</v>
      </c>
      <c r="I455" s="71">
        <v>1</v>
      </c>
      <c r="J455" s="117">
        <v>350000</v>
      </c>
      <c r="K455" s="118">
        <v>2</v>
      </c>
      <c r="L455" s="42">
        <v>4000000</v>
      </c>
      <c r="M455" s="118">
        <f t="shared" si="65"/>
        <v>5.714285714285714</v>
      </c>
      <c r="N455" s="124">
        <f t="shared" si="66"/>
        <v>3400000</v>
      </c>
      <c r="O455" s="125">
        <v>1.18</v>
      </c>
      <c r="P455" s="57"/>
      <c r="Q455" s="194">
        <v>3400000</v>
      </c>
      <c r="R455" s="85">
        <f t="shared" si="60"/>
        <v>0</v>
      </c>
      <c r="S455" s="111"/>
      <c r="T455" s="85"/>
    </row>
    <row r="456" spans="1:20" s="58" customFormat="1" ht="30">
      <c r="A456" s="57">
        <v>60</v>
      </c>
      <c r="B456" s="63" t="s">
        <v>542</v>
      </c>
      <c r="C456" s="56">
        <v>350000</v>
      </c>
      <c r="D456" s="55">
        <v>2</v>
      </c>
      <c r="E456" s="56">
        <f t="shared" si="64"/>
        <v>700000</v>
      </c>
      <c r="F456" s="115" t="s">
        <v>766</v>
      </c>
      <c r="G456" s="179" t="s">
        <v>542</v>
      </c>
      <c r="H456" s="71" t="s">
        <v>551</v>
      </c>
      <c r="I456" s="71">
        <v>1</v>
      </c>
      <c r="J456" s="117">
        <v>350000</v>
      </c>
      <c r="K456" s="118">
        <v>2</v>
      </c>
      <c r="L456" s="42">
        <v>4000000</v>
      </c>
      <c r="M456" s="118">
        <f t="shared" si="65"/>
        <v>5.714285714285714</v>
      </c>
      <c r="N456" s="124">
        <f t="shared" si="66"/>
        <v>3400000</v>
      </c>
      <c r="O456" s="125">
        <v>1.18</v>
      </c>
      <c r="P456" s="57"/>
      <c r="Q456" s="194">
        <v>3400000</v>
      </c>
      <c r="R456" s="85">
        <f t="shared" si="60"/>
        <v>0</v>
      </c>
      <c r="S456" s="111"/>
      <c r="T456" s="85"/>
    </row>
    <row r="457" spans="1:20" s="58" customFormat="1" ht="30">
      <c r="A457" s="57">
        <v>61</v>
      </c>
      <c r="B457" s="63" t="s">
        <v>543</v>
      </c>
      <c r="C457" s="56">
        <v>350000</v>
      </c>
      <c r="D457" s="55">
        <v>2</v>
      </c>
      <c r="E457" s="56">
        <f t="shared" si="64"/>
        <v>700000</v>
      </c>
      <c r="F457" s="115" t="s">
        <v>767</v>
      </c>
      <c r="G457" s="179" t="s">
        <v>543</v>
      </c>
      <c r="H457" s="71" t="s">
        <v>551</v>
      </c>
      <c r="I457" s="71">
        <v>1</v>
      </c>
      <c r="J457" s="117">
        <v>350000</v>
      </c>
      <c r="K457" s="118">
        <v>2</v>
      </c>
      <c r="L457" s="42">
        <v>4000000</v>
      </c>
      <c r="M457" s="118">
        <f t="shared" si="65"/>
        <v>5.714285714285714</v>
      </c>
      <c r="N457" s="124">
        <f t="shared" si="66"/>
        <v>3400000</v>
      </c>
      <c r="O457" s="125">
        <v>1.18</v>
      </c>
      <c r="P457" s="57"/>
      <c r="Q457" s="194">
        <v>3400000</v>
      </c>
      <c r="R457" s="85">
        <f aca="true" t="shared" si="67" ref="R457:R497">+Q457-N457</f>
        <v>0</v>
      </c>
      <c r="S457" s="111"/>
      <c r="T457" s="85"/>
    </row>
    <row r="458" spans="1:20" s="58" customFormat="1" ht="30">
      <c r="A458" s="57">
        <v>62</v>
      </c>
      <c r="B458" s="63" t="s">
        <v>544</v>
      </c>
      <c r="C458" s="56">
        <v>350000</v>
      </c>
      <c r="D458" s="55">
        <v>1.5</v>
      </c>
      <c r="E458" s="56">
        <f t="shared" si="64"/>
        <v>525000</v>
      </c>
      <c r="F458" s="115" t="s">
        <v>768</v>
      </c>
      <c r="G458" s="179" t="s">
        <v>544</v>
      </c>
      <c r="H458" s="71" t="s">
        <v>551</v>
      </c>
      <c r="I458" s="71">
        <v>1</v>
      </c>
      <c r="J458" s="117">
        <v>350000</v>
      </c>
      <c r="K458" s="118">
        <v>1.5</v>
      </c>
      <c r="L458" s="42">
        <v>4000000</v>
      </c>
      <c r="M458" s="118">
        <f t="shared" si="65"/>
        <v>7.619047619047619</v>
      </c>
      <c r="N458" s="124">
        <f t="shared" si="66"/>
        <v>3400000</v>
      </c>
      <c r="O458" s="125">
        <v>1.18</v>
      </c>
      <c r="P458" s="57"/>
      <c r="Q458" s="194">
        <v>3400000</v>
      </c>
      <c r="R458" s="85">
        <f t="shared" si="67"/>
        <v>0</v>
      </c>
      <c r="S458" s="111"/>
      <c r="T458" s="85"/>
    </row>
    <row r="459" spans="1:20" s="58" customFormat="1" ht="30">
      <c r="A459" s="57">
        <v>63</v>
      </c>
      <c r="B459" s="63" t="s">
        <v>153</v>
      </c>
      <c r="C459" s="56">
        <v>350000</v>
      </c>
      <c r="D459" s="55">
        <v>1.5</v>
      </c>
      <c r="E459" s="56">
        <f t="shared" si="64"/>
        <v>525000</v>
      </c>
      <c r="F459" s="115" t="s">
        <v>769</v>
      </c>
      <c r="G459" s="179" t="s">
        <v>153</v>
      </c>
      <c r="H459" s="71" t="s">
        <v>551</v>
      </c>
      <c r="I459" s="71">
        <v>1</v>
      </c>
      <c r="J459" s="117">
        <v>350000</v>
      </c>
      <c r="K459" s="118">
        <v>1.5</v>
      </c>
      <c r="L459" s="42">
        <v>4000000</v>
      </c>
      <c r="M459" s="118">
        <f t="shared" si="65"/>
        <v>7.619047619047619</v>
      </c>
      <c r="N459" s="124">
        <f t="shared" si="66"/>
        <v>3400000</v>
      </c>
      <c r="O459" s="125">
        <v>1.18</v>
      </c>
      <c r="P459" s="57"/>
      <c r="Q459" s="194">
        <v>3400000</v>
      </c>
      <c r="R459" s="85">
        <f t="shared" si="67"/>
        <v>0</v>
      </c>
      <c r="S459" s="111"/>
      <c r="T459" s="85"/>
    </row>
    <row r="460" spans="1:20" s="58" customFormat="1" ht="30">
      <c r="A460" s="57" t="s">
        <v>345</v>
      </c>
      <c r="B460" s="63" t="s">
        <v>133</v>
      </c>
      <c r="C460" s="56">
        <v>250000</v>
      </c>
      <c r="D460" s="55">
        <v>1.5</v>
      </c>
      <c r="E460" s="56">
        <f t="shared" si="64"/>
        <v>375000</v>
      </c>
      <c r="F460" s="71">
        <v>3</v>
      </c>
      <c r="G460" s="182" t="s">
        <v>133</v>
      </c>
      <c r="H460" s="71" t="s">
        <v>551</v>
      </c>
      <c r="I460" s="71">
        <v>1</v>
      </c>
      <c r="J460" s="117">
        <v>250000</v>
      </c>
      <c r="K460" s="118">
        <v>1.5</v>
      </c>
      <c r="L460" s="42">
        <v>3000000</v>
      </c>
      <c r="M460" s="118">
        <f t="shared" si="65"/>
        <v>8</v>
      </c>
      <c r="N460" s="124">
        <f t="shared" si="66"/>
        <v>2550000</v>
      </c>
      <c r="O460" s="125">
        <v>1.18</v>
      </c>
      <c r="P460" s="57"/>
      <c r="Q460" s="194">
        <v>2550000</v>
      </c>
      <c r="R460" s="85">
        <f t="shared" si="67"/>
        <v>0</v>
      </c>
      <c r="S460" s="111"/>
      <c r="T460" s="85"/>
    </row>
    <row r="461" spans="1:20" s="58" customFormat="1" ht="30">
      <c r="A461" s="64">
        <v>5</v>
      </c>
      <c r="B461" s="74" t="s">
        <v>199</v>
      </c>
      <c r="C461" s="56"/>
      <c r="D461" s="75"/>
      <c r="E461" s="56"/>
      <c r="F461" s="114" t="s">
        <v>209</v>
      </c>
      <c r="G461" s="181" t="s">
        <v>199</v>
      </c>
      <c r="H461" s="71" t="s">
        <v>561</v>
      </c>
      <c r="I461" s="71"/>
      <c r="J461" s="117"/>
      <c r="K461" s="122"/>
      <c r="L461" s="42"/>
      <c r="M461" s="118"/>
      <c r="N461" s="124"/>
      <c r="O461" s="125"/>
      <c r="P461" s="57"/>
      <c r="Q461" s="194"/>
      <c r="R461" s="85">
        <f t="shared" si="67"/>
        <v>0</v>
      </c>
      <c r="S461" s="111"/>
      <c r="T461" s="85"/>
    </row>
    <row r="462" spans="1:20" s="58" customFormat="1" ht="30">
      <c r="A462" s="57">
        <v>1</v>
      </c>
      <c r="B462" s="63" t="s">
        <v>349</v>
      </c>
      <c r="C462" s="56">
        <v>350000</v>
      </c>
      <c r="D462" s="75">
        <v>8</v>
      </c>
      <c r="E462" s="56">
        <f aca="true" t="shared" si="68" ref="E462:E477">C462*D462</f>
        <v>2800000</v>
      </c>
      <c r="F462" s="71">
        <v>1</v>
      </c>
      <c r="G462" s="182" t="s">
        <v>349</v>
      </c>
      <c r="H462" s="71" t="s">
        <v>561</v>
      </c>
      <c r="I462" s="71">
        <v>1</v>
      </c>
      <c r="J462" s="117">
        <v>350000</v>
      </c>
      <c r="K462" s="122">
        <v>8</v>
      </c>
      <c r="L462" s="42">
        <v>4800000</v>
      </c>
      <c r="M462" s="118">
        <f aca="true" t="shared" si="69" ref="M462:M476">L462/E462</f>
        <v>1.7142857142857142</v>
      </c>
      <c r="N462" s="124">
        <f aca="true" t="shared" si="70" ref="N462:N476">L462*$B$2</f>
        <v>4080000</v>
      </c>
      <c r="O462" s="125">
        <v>1.18</v>
      </c>
      <c r="P462" s="57"/>
      <c r="Q462" s="194">
        <v>4080000</v>
      </c>
      <c r="R462" s="85">
        <f t="shared" si="67"/>
        <v>0</v>
      </c>
      <c r="S462" s="111"/>
      <c r="T462" s="85"/>
    </row>
    <row r="463" spans="1:20" s="58" customFormat="1" ht="30">
      <c r="A463" s="57">
        <v>2</v>
      </c>
      <c r="B463" s="63" t="s">
        <v>350</v>
      </c>
      <c r="C463" s="56">
        <v>350000</v>
      </c>
      <c r="D463" s="75">
        <v>8</v>
      </c>
      <c r="E463" s="56">
        <f t="shared" si="68"/>
        <v>2800000</v>
      </c>
      <c r="F463" s="71">
        <v>2</v>
      </c>
      <c r="G463" s="182" t="s">
        <v>350</v>
      </c>
      <c r="H463" s="71" t="s">
        <v>561</v>
      </c>
      <c r="I463" s="71">
        <v>1</v>
      </c>
      <c r="J463" s="117">
        <v>350000</v>
      </c>
      <c r="K463" s="122">
        <v>8</v>
      </c>
      <c r="L463" s="42">
        <v>4800000</v>
      </c>
      <c r="M463" s="118">
        <f t="shared" si="69"/>
        <v>1.7142857142857142</v>
      </c>
      <c r="N463" s="124">
        <f t="shared" si="70"/>
        <v>4080000</v>
      </c>
      <c r="O463" s="125">
        <v>1.18</v>
      </c>
      <c r="P463" s="57"/>
      <c r="Q463" s="194">
        <v>4080000</v>
      </c>
      <c r="R463" s="85">
        <f t="shared" si="67"/>
        <v>0</v>
      </c>
      <c r="S463" s="111"/>
      <c r="T463" s="85"/>
    </row>
    <row r="464" spans="1:20" s="58" customFormat="1" ht="30">
      <c r="A464" s="57">
        <v>3</v>
      </c>
      <c r="B464" s="63" t="s">
        <v>351</v>
      </c>
      <c r="C464" s="56">
        <v>350000</v>
      </c>
      <c r="D464" s="75">
        <v>8</v>
      </c>
      <c r="E464" s="56">
        <f t="shared" si="68"/>
        <v>2800000</v>
      </c>
      <c r="F464" s="71">
        <v>3</v>
      </c>
      <c r="G464" s="182" t="s">
        <v>351</v>
      </c>
      <c r="H464" s="71" t="s">
        <v>561</v>
      </c>
      <c r="I464" s="71">
        <v>1</v>
      </c>
      <c r="J464" s="117">
        <v>350000</v>
      </c>
      <c r="K464" s="122">
        <v>8</v>
      </c>
      <c r="L464" s="42">
        <v>4800000</v>
      </c>
      <c r="M464" s="118">
        <f t="shared" si="69"/>
        <v>1.7142857142857142</v>
      </c>
      <c r="N464" s="124">
        <f t="shared" si="70"/>
        <v>4080000</v>
      </c>
      <c r="O464" s="125">
        <v>1.18</v>
      </c>
      <c r="P464" s="57"/>
      <c r="Q464" s="194">
        <v>4080000</v>
      </c>
      <c r="R464" s="85">
        <f t="shared" si="67"/>
        <v>0</v>
      </c>
      <c r="S464" s="111"/>
      <c r="T464" s="85"/>
    </row>
    <row r="465" spans="1:20" s="58" customFormat="1" ht="30">
      <c r="A465" s="57">
        <v>4</v>
      </c>
      <c r="B465" s="63" t="s">
        <v>352</v>
      </c>
      <c r="C465" s="56">
        <v>350000</v>
      </c>
      <c r="D465" s="75">
        <v>8</v>
      </c>
      <c r="E465" s="56">
        <f t="shared" si="68"/>
        <v>2800000</v>
      </c>
      <c r="F465" s="71">
        <v>4</v>
      </c>
      <c r="G465" s="182" t="s">
        <v>352</v>
      </c>
      <c r="H465" s="71" t="s">
        <v>561</v>
      </c>
      <c r="I465" s="71">
        <v>1</v>
      </c>
      <c r="J465" s="117">
        <v>350000</v>
      </c>
      <c r="K465" s="122">
        <v>8</v>
      </c>
      <c r="L465" s="42">
        <v>4800000</v>
      </c>
      <c r="M465" s="118">
        <f t="shared" si="69"/>
        <v>1.7142857142857142</v>
      </c>
      <c r="N465" s="124">
        <f t="shared" si="70"/>
        <v>4080000</v>
      </c>
      <c r="O465" s="125">
        <v>1.18</v>
      </c>
      <c r="P465" s="57"/>
      <c r="Q465" s="194">
        <v>4080000</v>
      </c>
      <c r="R465" s="85">
        <f t="shared" si="67"/>
        <v>0</v>
      </c>
      <c r="S465" s="111"/>
      <c r="T465" s="85"/>
    </row>
    <row r="466" spans="1:20" s="58" customFormat="1" ht="30">
      <c r="A466" s="57">
        <v>5</v>
      </c>
      <c r="B466" s="63" t="s">
        <v>353</v>
      </c>
      <c r="C466" s="56">
        <v>350000</v>
      </c>
      <c r="D466" s="75">
        <v>8</v>
      </c>
      <c r="E466" s="56">
        <f t="shared" si="68"/>
        <v>2800000</v>
      </c>
      <c r="F466" s="71">
        <v>5</v>
      </c>
      <c r="G466" s="182" t="s">
        <v>353</v>
      </c>
      <c r="H466" s="71" t="s">
        <v>561</v>
      </c>
      <c r="I466" s="71">
        <v>1</v>
      </c>
      <c r="J466" s="117">
        <v>350000</v>
      </c>
      <c r="K466" s="122">
        <v>8</v>
      </c>
      <c r="L466" s="42">
        <v>4800000</v>
      </c>
      <c r="M466" s="118">
        <f t="shared" si="69"/>
        <v>1.7142857142857142</v>
      </c>
      <c r="N466" s="124">
        <f t="shared" si="70"/>
        <v>4080000</v>
      </c>
      <c r="O466" s="125">
        <v>1.18</v>
      </c>
      <c r="P466" s="57"/>
      <c r="Q466" s="194">
        <v>4080000</v>
      </c>
      <c r="R466" s="85">
        <f t="shared" si="67"/>
        <v>0</v>
      </c>
      <c r="S466" s="111"/>
      <c r="T466" s="85"/>
    </row>
    <row r="467" spans="1:20" s="58" customFormat="1" ht="30">
      <c r="A467" s="57">
        <v>6</v>
      </c>
      <c r="B467" s="63" t="s">
        <v>354</v>
      </c>
      <c r="C467" s="56">
        <v>350000</v>
      </c>
      <c r="D467" s="75">
        <v>8</v>
      </c>
      <c r="E467" s="56">
        <f t="shared" si="68"/>
        <v>2800000</v>
      </c>
      <c r="F467" s="71">
        <v>6</v>
      </c>
      <c r="G467" s="182" t="s">
        <v>354</v>
      </c>
      <c r="H467" s="71" t="s">
        <v>561</v>
      </c>
      <c r="I467" s="71">
        <v>1</v>
      </c>
      <c r="J467" s="117">
        <v>350000</v>
      </c>
      <c r="K467" s="122">
        <v>8</v>
      </c>
      <c r="L467" s="42">
        <v>4800000</v>
      </c>
      <c r="M467" s="118">
        <f t="shared" si="69"/>
        <v>1.7142857142857142</v>
      </c>
      <c r="N467" s="124">
        <f t="shared" si="70"/>
        <v>4080000</v>
      </c>
      <c r="O467" s="125">
        <v>1.18</v>
      </c>
      <c r="P467" s="57"/>
      <c r="Q467" s="194">
        <v>4080000</v>
      </c>
      <c r="R467" s="85">
        <f t="shared" si="67"/>
        <v>0</v>
      </c>
      <c r="S467" s="111"/>
      <c r="T467" s="85"/>
    </row>
    <row r="468" spans="1:20" s="58" customFormat="1" ht="30">
      <c r="A468" s="57">
        <v>7</v>
      </c>
      <c r="B468" s="63" t="s">
        <v>355</v>
      </c>
      <c r="C468" s="56">
        <v>350000</v>
      </c>
      <c r="D468" s="75">
        <v>8</v>
      </c>
      <c r="E468" s="56">
        <f t="shared" si="68"/>
        <v>2800000</v>
      </c>
      <c r="F468" s="71">
        <v>7</v>
      </c>
      <c r="G468" s="182" t="s">
        <v>355</v>
      </c>
      <c r="H468" s="71" t="s">
        <v>561</v>
      </c>
      <c r="I468" s="71">
        <v>1</v>
      </c>
      <c r="J468" s="117">
        <v>350000</v>
      </c>
      <c r="K468" s="122">
        <v>8</v>
      </c>
      <c r="L468" s="42">
        <v>4800000</v>
      </c>
      <c r="M468" s="118">
        <f t="shared" si="69"/>
        <v>1.7142857142857142</v>
      </c>
      <c r="N468" s="124">
        <f t="shared" si="70"/>
        <v>4080000</v>
      </c>
      <c r="O468" s="125">
        <v>1.18</v>
      </c>
      <c r="P468" s="57"/>
      <c r="Q468" s="194">
        <v>4080000</v>
      </c>
      <c r="R468" s="85">
        <f t="shared" si="67"/>
        <v>0</v>
      </c>
      <c r="S468" s="111"/>
      <c r="T468" s="85"/>
    </row>
    <row r="469" spans="1:20" s="58" customFormat="1" ht="30">
      <c r="A469" s="57">
        <v>8</v>
      </c>
      <c r="B469" s="63" t="s">
        <v>356</v>
      </c>
      <c r="C469" s="56">
        <v>350000</v>
      </c>
      <c r="D469" s="75">
        <v>8</v>
      </c>
      <c r="E469" s="56">
        <f t="shared" si="68"/>
        <v>2800000</v>
      </c>
      <c r="F469" s="71">
        <v>8</v>
      </c>
      <c r="G469" s="182" t="s">
        <v>356</v>
      </c>
      <c r="H469" s="71" t="s">
        <v>561</v>
      </c>
      <c r="I469" s="71">
        <v>1</v>
      </c>
      <c r="J469" s="117">
        <v>350000</v>
      </c>
      <c r="K469" s="122">
        <v>8</v>
      </c>
      <c r="L469" s="42">
        <v>4800000</v>
      </c>
      <c r="M469" s="118">
        <f t="shared" si="69"/>
        <v>1.7142857142857142</v>
      </c>
      <c r="N469" s="124">
        <f t="shared" si="70"/>
        <v>4080000</v>
      </c>
      <c r="O469" s="125">
        <v>1.18</v>
      </c>
      <c r="P469" s="57"/>
      <c r="Q469" s="194">
        <v>4080000</v>
      </c>
      <c r="R469" s="85">
        <f t="shared" si="67"/>
        <v>0</v>
      </c>
      <c r="S469" s="111"/>
      <c r="T469" s="85"/>
    </row>
    <row r="470" spans="1:20" s="58" customFormat="1" ht="30">
      <c r="A470" s="57">
        <v>9</v>
      </c>
      <c r="B470" s="63" t="s">
        <v>357</v>
      </c>
      <c r="C470" s="56">
        <v>350000</v>
      </c>
      <c r="D470" s="75">
        <v>8</v>
      </c>
      <c r="E470" s="56">
        <f t="shared" si="68"/>
        <v>2800000</v>
      </c>
      <c r="F470" s="71">
        <v>9</v>
      </c>
      <c r="G470" s="182" t="s">
        <v>357</v>
      </c>
      <c r="H470" s="71" t="s">
        <v>561</v>
      </c>
      <c r="I470" s="71">
        <v>1</v>
      </c>
      <c r="J470" s="117">
        <v>350000</v>
      </c>
      <c r="K470" s="122">
        <v>8</v>
      </c>
      <c r="L470" s="42">
        <v>4800000</v>
      </c>
      <c r="M470" s="118">
        <f t="shared" si="69"/>
        <v>1.7142857142857142</v>
      </c>
      <c r="N470" s="124">
        <f t="shared" si="70"/>
        <v>4080000</v>
      </c>
      <c r="O470" s="125">
        <v>1.18</v>
      </c>
      <c r="P470" s="57"/>
      <c r="Q470" s="194">
        <v>4080000</v>
      </c>
      <c r="R470" s="85">
        <f t="shared" si="67"/>
        <v>0</v>
      </c>
      <c r="S470" s="111"/>
      <c r="T470" s="85"/>
    </row>
    <row r="471" spans="1:20" s="58" customFormat="1" ht="45">
      <c r="A471" s="57">
        <v>10</v>
      </c>
      <c r="B471" s="63" t="s">
        <v>358</v>
      </c>
      <c r="C471" s="56">
        <v>350000</v>
      </c>
      <c r="D471" s="75">
        <v>8</v>
      </c>
      <c r="E471" s="56">
        <f t="shared" si="68"/>
        <v>2800000</v>
      </c>
      <c r="F471" s="71">
        <v>10</v>
      </c>
      <c r="G471" s="182" t="s">
        <v>358</v>
      </c>
      <c r="H471" s="71" t="s">
        <v>561</v>
      </c>
      <c r="I471" s="71">
        <v>1</v>
      </c>
      <c r="J471" s="117">
        <v>350000</v>
      </c>
      <c r="K471" s="122">
        <v>8</v>
      </c>
      <c r="L471" s="42">
        <v>4800000</v>
      </c>
      <c r="M471" s="118">
        <f t="shared" si="69"/>
        <v>1.7142857142857142</v>
      </c>
      <c r="N471" s="124">
        <f t="shared" si="70"/>
        <v>4080000</v>
      </c>
      <c r="O471" s="125">
        <v>1.18</v>
      </c>
      <c r="P471" s="57"/>
      <c r="Q471" s="194">
        <v>4080000</v>
      </c>
      <c r="R471" s="85">
        <f t="shared" si="67"/>
        <v>0</v>
      </c>
      <c r="S471" s="111"/>
      <c r="T471" s="85"/>
    </row>
    <row r="472" spans="1:20" s="58" customFormat="1" ht="30">
      <c r="A472" s="57">
        <v>11</v>
      </c>
      <c r="B472" s="63" t="s">
        <v>359</v>
      </c>
      <c r="C472" s="56">
        <v>350000</v>
      </c>
      <c r="D472" s="75">
        <v>8</v>
      </c>
      <c r="E472" s="56">
        <f t="shared" si="68"/>
        <v>2800000</v>
      </c>
      <c r="F472" s="71">
        <v>11</v>
      </c>
      <c r="G472" s="182" t="s">
        <v>359</v>
      </c>
      <c r="H472" s="71" t="s">
        <v>561</v>
      </c>
      <c r="I472" s="71">
        <v>1</v>
      </c>
      <c r="J472" s="117">
        <v>350000</v>
      </c>
      <c r="K472" s="122">
        <v>8</v>
      </c>
      <c r="L472" s="42">
        <v>4800000</v>
      </c>
      <c r="M472" s="118">
        <f t="shared" si="69"/>
        <v>1.7142857142857142</v>
      </c>
      <c r="N472" s="124">
        <f t="shared" si="70"/>
        <v>4080000</v>
      </c>
      <c r="O472" s="125">
        <v>1.18</v>
      </c>
      <c r="P472" s="57"/>
      <c r="Q472" s="194">
        <v>4080000</v>
      </c>
      <c r="R472" s="85">
        <f t="shared" si="67"/>
        <v>0</v>
      </c>
      <c r="S472" s="111"/>
      <c r="T472" s="85"/>
    </row>
    <row r="473" spans="1:20" s="58" customFormat="1" ht="30">
      <c r="A473" s="57">
        <v>12</v>
      </c>
      <c r="B473" s="63" t="s">
        <v>360</v>
      </c>
      <c r="C473" s="56">
        <v>350000</v>
      </c>
      <c r="D473" s="75">
        <v>8</v>
      </c>
      <c r="E473" s="56">
        <f t="shared" si="68"/>
        <v>2800000</v>
      </c>
      <c r="F473" s="71">
        <v>12</v>
      </c>
      <c r="G473" s="182" t="s">
        <v>360</v>
      </c>
      <c r="H473" s="71" t="s">
        <v>561</v>
      </c>
      <c r="I473" s="71">
        <v>1</v>
      </c>
      <c r="J473" s="117">
        <v>350000</v>
      </c>
      <c r="K473" s="122">
        <v>8</v>
      </c>
      <c r="L473" s="42">
        <v>4800000</v>
      </c>
      <c r="M473" s="118">
        <f t="shared" si="69"/>
        <v>1.7142857142857142</v>
      </c>
      <c r="N473" s="124">
        <f t="shared" si="70"/>
        <v>4080000</v>
      </c>
      <c r="O473" s="125">
        <v>1.18</v>
      </c>
      <c r="P473" s="57"/>
      <c r="Q473" s="194">
        <v>4080000</v>
      </c>
      <c r="R473" s="85">
        <f t="shared" si="67"/>
        <v>0</v>
      </c>
      <c r="S473" s="111"/>
      <c r="T473" s="85"/>
    </row>
    <row r="474" spans="1:20" s="58" customFormat="1" ht="30">
      <c r="A474" s="57">
        <v>13</v>
      </c>
      <c r="B474" s="63" t="s">
        <v>361</v>
      </c>
      <c r="C474" s="56">
        <v>350000</v>
      </c>
      <c r="D474" s="75">
        <v>8</v>
      </c>
      <c r="E474" s="56">
        <f t="shared" si="68"/>
        <v>2800000</v>
      </c>
      <c r="F474" s="71">
        <v>13</v>
      </c>
      <c r="G474" s="182" t="s">
        <v>361</v>
      </c>
      <c r="H474" s="71" t="s">
        <v>561</v>
      </c>
      <c r="I474" s="71">
        <v>1</v>
      </c>
      <c r="J474" s="117">
        <v>350000</v>
      </c>
      <c r="K474" s="122">
        <v>8</v>
      </c>
      <c r="L474" s="42">
        <v>4800000</v>
      </c>
      <c r="M474" s="118">
        <f t="shared" si="69"/>
        <v>1.7142857142857142</v>
      </c>
      <c r="N474" s="124">
        <f t="shared" si="70"/>
        <v>4080000</v>
      </c>
      <c r="O474" s="125">
        <v>1.18</v>
      </c>
      <c r="P474" s="57"/>
      <c r="Q474" s="194">
        <v>4080000</v>
      </c>
      <c r="R474" s="85">
        <f t="shared" si="67"/>
        <v>0</v>
      </c>
      <c r="S474" s="111"/>
      <c r="T474" s="85"/>
    </row>
    <row r="475" spans="1:20" s="58" customFormat="1" ht="30">
      <c r="A475" s="57">
        <v>14</v>
      </c>
      <c r="B475" s="63" t="s">
        <v>362</v>
      </c>
      <c r="C475" s="56">
        <v>350000</v>
      </c>
      <c r="D475" s="75">
        <v>10</v>
      </c>
      <c r="E475" s="56">
        <f t="shared" si="68"/>
        <v>3500000</v>
      </c>
      <c r="F475" s="71">
        <v>14</v>
      </c>
      <c r="G475" s="182" t="s">
        <v>362</v>
      </c>
      <c r="H475" s="71" t="s">
        <v>561</v>
      </c>
      <c r="I475" s="71">
        <v>1</v>
      </c>
      <c r="J475" s="117">
        <v>350000</v>
      </c>
      <c r="K475" s="122">
        <v>10</v>
      </c>
      <c r="L475" s="42">
        <v>6400000</v>
      </c>
      <c r="M475" s="118">
        <f t="shared" si="69"/>
        <v>1.8285714285714285</v>
      </c>
      <c r="N475" s="124">
        <f t="shared" si="70"/>
        <v>5440000</v>
      </c>
      <c r="O475" s="125">
        <v>1.18</v>
      </c>
      <c r="P475" s="57"/>
      <c r="Q475" s="194">
        <v>5440000</v>
      </c>
      <c r="R475" s="85">
        <f t="shared" si="67"/>
        <v>0</v>
      </c>
      <c r="S475" s="111"/>
      <c r="T475" s="85"/>
    </row>
    <row r="476" spans="1:20" s="58" customFormat="1" ht="30">
      <c r="A476" s="57">
        <v>15</v>
      </c>
      <c r="B476" s="63" t="s">
        <v>400</v>
      </c>
      <c r="C476" s="56">
        <v>550000</v>
      </c>
      <c r="D476" s="55">
        <v>2.1</v>
      </c>
      <c r="E476" s="56">
        <f t="shared" si="68"/>
        <v>1155000</v>
      </c>
      <c r="F476" s="71">
        <v>15</v>
      </c>
      <c r="G476" s="182" t="s">
        <v>400</v>
      </c>
      <c r="H476" s="71" t="s">
        <v>561</v>
      </c>
      <c r="I476" s="71">
        <v>1</v>
      </c>
      <c r="J476" s="117">
        <v>550000</v>
      </c>
      <c r="K476" s="118">
        <v>2.1</v>
      </c>
      <c r="L476" s="42">
        <v>6400000</v>
      </c>
      <c r="M476" s="118">
        <f t="shared" si="69"/>
        <v>5.541125541125541</v>
      </c>
      <c r="N476" s="124">
        <f t="shared" si="70"/>
        <v>5440000</v>
      </c>
      <c r="O476" s="125">
        <v>1.18</v>
      </c>
      <c r="P476" s="57"/>
      <c r="Q476" s="194">
        <v>5440000</v>
      </c>
      <c r="R476" s="85">
        <f t="shared" si="67"/>
        <v>0</v>
      </c>
      <c r="S476" s="111"/>
      <c r="T476" s="85"/>
    </row>
    <row r="477" spans="1:20" s="58" customFormat="1" ht="30">
      <c r="A477" s="57">
        <v>16</v>
      </c>
      <c r="B477" s="63" t="s">
        <v>401</v>
      </c>
      <c r="C477" s="56">
        <v>350000</v>
      </c>
      <c r="D477" s="55">
        <v>1.8</v>
      </c>
      <c r="E477" s="56">
        <f t="shared" si="68"/>
        <v>630000</v>
      </c>
      <c r="F477" s="71">
        <v>16</v>
      </c>
      <c r="G477" s="182" t="s">
        <v>401</v>
      </c>
      <c r="H477" s="71" t="s">
        <v>561</v>
      </c>
      <c r="I477" s="71"/>
      <c r="J477" s="117"/>
      <c r="K477" s="118"/>
      <c r="L477" s="42"/>
      <c r="M477" s="118"/>
      <c r="N477" s="124"/>
      <c r="O477" s="125"/>
      <c r="P477" s="57"/>
      <c r="Q477" s="194"/>
      <c r="R477" s="85">
        <f t="shared" si="67"/>
        <v>0</v>
      </c>
      <c r="S477" s="111"/>
      <c r="T477" s="85"/>
    </row>
    <row r="478" spans="1:20" s="58" customFormat="1" ht="30">
      <c r="A478" s="57"/>
      <c r="B478" s="63"/>
      <c r="C478" s="56"/>
      <c r="D478" s="55"/>
      <c r="E478" s="56"/>
      <c r="F478" s="115" t="s">
        <v>780</v>
      </c>
      <c r="G478" s="179" t="s">
        <v>280</v>
      </c>
      <c r="H478" s="71" t="s">
        <v>561</v>
      </c>
      <c r="I478" s="71">
        <v>1</v>
      </c>
      <c r="J478" s="117"/>
      <c r="K478" s="118"/>
      <c r="L478" s="42">
        <v>5500000</v>
      </c>
      <c r="M478" s="118">
        <f>L478/E477</f>
        <v>8.73015873015873</v>
      </c>
      <c r="N478" s="192">
        <v>4680000</v>
      </c>
      <c r="O478" s="125">
        <v>1.18</v>
      </c>
      <c r="P478" s="57"/>
      <c r="Q478" s="194">
        <v>4680000</v>
      </c>
      <c r="R478" s="85">
        <f t="shared" si="67"/>
        <v>0</v>
      </c>
      <c r="S478" s="111"/>
      <c r="T478" s="85"/>
    </row>
    <row r="479" spans="1:20" s="58" customFormat="1" ht="30">
      <c r="A479" s="57"/>
      <c r="B479" s="63"/>
      <c r="C479" s="56"/>
      <c r="D479" s="55"/>
      <c r="E479" s="56"/>
      <c r="F479" s="115" t="s">
        <v>781</v>
      </c>
      <c r="G479" s="179" t="s">
        <v>281</v>
      </c>
      <c r="H479" s="71" t="s">
        <v>561</v>
      </c>
      <c r="I479" s="71">
        <v>1</v>
      </c>
      <c r="J479" s="117"/>
      <c r="K479" s="118"/>
      <c r="L479" s="42">
        <v>4800000</v>
      </c>
      <c r="M479" s="118">
        <f>L479/E477</f>
        <v>7.619047619047619</v>
      </c>
      <c r="N479" s="124">
        <f>L479*$B$2</f>
        <v>4080000</v>
      </c>
      <c r="O479" s="125">
        <v>1.18</v>
      </c>
      <c r="P479" s="57"/>
      <c r="Q479" s="194">
        <v>4080000</v>
      </c>
      <c r="R479" s="85">
        <f t="shared" si="67"/>
        <v>0</v>
      </c>
      <c r="S479" s="111"/>
      <c r="T479" s="85"/>
    </row>
    <row r="480" spans="1:20" s="58" customFormat="1" ht="30">
      <c r="A480" s="57">
        <v>17</v>
      </c>
      <c r="B480" s="63" t="s">
        <v>403</v>
      </c>
      <c r="C480" s="56">
        <v>250000</v>
      </c>
      <c r="D480" s="55">
        <v>1.8</v>
      </c>
      <c r="E480" s="56">
        <f>C480*D480</f>
        <v>450000</v>
      </c>
      <c r="F480" s="71">
        <v>17</v>
      </c>
      <c r="G480" s="182" t="s">
        <v>403</v>
      </c>
      <c r="H480" s="71" t="s">
        <v>561</v>
      </c>
      <c r="I480" s="71">
        <v>1</v>
      </c>
      <c r="J480" s="117">
        <v>250000</v>
      </c>
      <c r="K480" s="118">
        <v>1.8</v>
      </c>
      <c r="L480" s="42"/>
      <c r="M480" s="118"/>
      <c r="N480" s="124"/>
      <c r="O480" s="125"/>
      <c r="P480" s="57"/>
      <c r="Q480" s="194"/>
      <c r="R480" s="85">
        <f t="shared" si="67"/>
        <v>0</v>
      </c>
      <c r="S480" s="111"/>
      <c r="T480" s="85"/>
    </row>
    <row r="481" spans="1:20" s="58" customFormat="1" ht="30">
      <c r="A481" s="57"/>
      <c r="B481" s="63"/>
      <c r="C481" s="56"/>
      <c r="D481" s="55"/>
      <c r="E481" s="56"/>
      <c r="F481" s="115" t="s">
        <v>802</v>
      </c>
      <c r="G481" s="179" t="s">
        <v>800</v>
      </c>
      <c r="H481" s="71" t="s">
        <v>561</v>
      </c>
      <c r="I481" s="71">
        <v>1</v>
      </c>
      <c r="J481" s="117"/>
      <c r="K481" s="118"/>
      <c r="L481" s="42">
        <v>5000000</v>
      </c>
      <c r="M481" s="118">
        <f>L481/E480</f>
        <v>11.11111111111111</v>
      </c>
      <c r="N481" s="124">
        <f>L481*$B$2</f>
        <v>4250000</v>
      </c>
      <c r="O481" s="125">
        <v>1.18</v>
      </c>
      <c r="P481" s="57"/>
      <c r="Q481" s="194">
        <v>4250000</v>
      </c>
      <c r="R481" s="85">
        <f t="shared" si="67"/>
        <v>0</v>
      </c>
      <c r="S481" s="111"/>
      <c r="T481" s="85"/>
    </row>
    <row r="482" spans="1:20" s="58" customFormat="1" ht="30">
      <c r="A482" s="57"/>
      <c r="B482" s="63"/>
      <c r="C482" s="56"/>
      <c r="D482" s="55"/>
      <c r="E482" s="56"/>
      <c r="F482" s="115" t="s">
        <v>803</v>
      </c>
      <c r="G482" s="179" t="s">
        <v>801</v>
      </c>
      <c r="H482" s="71" t="s">
        <v>561</v>
      </c>
      <c r="I482" s="71">
        <v>1</v>
      </c>
      <c r="J482" s="117"/>
      <c r="K482" s="118"/>
      <c r="L482" s="42">
        <v>4000000</v>
      </c>
      <c r="M482" s="118">
        <f>L482/E480</f>
        <v>8.88888888888889</v>
      </c>
      <c r="N482" s="124">
        <f>L482*$B$2</f>
        <v>3400000</v>
      </c>
      <c r="O482" s="125">
        <v>1.18</v>
      </c>
      <c r="P482" s="57"/>
      <c r="Q482" s="194">
        <v>3400000</v>
      </c>
      <c r="R482" s="85">
        <f t="shared" si="67"/>
        <v>0</v>
      </c>
      <c r="S482" s="111"/>
      <c r="T482" s="85"/>
    </row>
    <row r="483" spans="1:20" s="58" customFormat="1" ht="18.75">
      <c r="A483" s="57"/>
      <c r="B483" s="63"/>
      <c r="C483" s="56"/>
      <c r="D483" s="55"/>
      <c r="E483" s="56"/>
      <c r="F483" s="115"/>
      <c r="G483" s="184" t="s">
        <v>604</v>
      </c>
      <c r="H483" s="71"/>
      <c r="I483" s="71"/>
      <c r="J483" s="117"/>
      <c r="K483" s="118"/>
      <c r="L483" s="42"/>
      <c r="M483" s="118"/>
      <c r="N483" s="124"/>
      <c r="O483" s="125"/>
      <c r="P483" s="57"/>
      <c r="Q483" s="194"/>
      <c r="R483" s="85">
        <f t="shared" si="67"/>
        <v>0</v>
      </c>
      <c r="S483" s="111"/>
      <c r="T483" s="85"/>
    </row>
    <row r="484" spans="1:20" s="58" customFormat="1" ht="30">
      <c r="A484" s="57"/>
      <c r="B484" s="63"/>
      <c r="C484" s="56"/>
      <c r="D484" s="55"/>
      <c r="E484" s="56"/>
      <c r="F484" s="71">
        <v>18</v>
      </c>
      <c r="G484" s="182" t="s">
        <v>804</v>
      </c>
      <c r="H484" s="71" t="s">
        <v>561</v>
      </c>
      <c r="I484" s="71">
        <v>1</v>
      </c>
      <c r="J484" s="117"/>
      <c r="K484" s="118"/>
      <c r="L484" s="42">
        <v>12000000</v>
      </c>
      <c r="M484" s="118"/>
      <c r="N484" s="124">
        <f>L484*$B$2</f>
        <v>10200000</v>
      </c>
      <c r="O484" s="125">
        <v>1.18</v>
      </c>
      <c r="P484" s="57"/>
      <c r="Q484" s="194">
        <v>10200000</v>
      </c>
      <c r="R484" s="85">
        <f t="shared" si="67"/>
        <v>0</v>
      </c>
      <c r="S484" s="111"/>
      <c r="T484" s="85"/>
    </row>
    <row r="485" spans="1:20" s="58" customFormat="1" ht="30">
      <c r="A485" s="64">
        <v>6</v>
      </c>
      <c r="B485" s="74" t="s">
        <v>308</v>
      </c>
      <c r="C485" s="56"/>
      <c r="D485" s="55"/>
      <c r="E485" s="56"/>
      <c r="F485" s="114" t="s">
        <v>118</v>
      </c>
      <c r="G485" s="181" t="s">
        <v>308</v>
      </c>
      <c r="H485" s="71" t="s">
        <v>558</v>
      </c>
      <c r="I485" s="71"/>
      <c r="J485" s="117"/>
      <c r="K485" s="118"/>
      <c r="L485" s="42"/>
      <c r="M485" s="118"/>
      <c r="N485" s="124"/>
      <c r="O485" s="125"/>
      <c r="P485" s="57"/>
      <c r="Q485" s="194"/>
      <c r="R485" s="85">
        <f t="shared" si="67"/>
        <v>0</v>
      </c>
      <c r="S485" s="111"/>
      <c r="T485" s="85"/>
    </row>
    <row r="486" spans="1:20" s="58" customFormat="1" ht="30">
      <c r="A486" s="57">
        <v>1</v>
      </c>
      <c r="B486" s="63" t="s">
        <v>386</v>
      </c>
      <c r="C486" s="56"/>
      <c r="D486" s="55"/>
      <c r="E486" s="56"/>
      <c r="F486" s="71">
        <v>1</v>
      </c>
      <c r="G486" s="182" t="s">
        <v>386</v>
      </c>
      <c r="H486" s="71" t="s">
        <v>558</v>
      </c>
      <c r="I486" s="71"/>
      <c r="J486" s="117"/>
      <c r="K486" s="118"/>
      <c r="L486" s="42"/>
      <c r="M486" s="118"/>
      <c r="N486" s="124"/>
      <c r="O486" s="125"/>
      <c r="P486" s="57"/>
      <c r="Q486" s="194"/>
      <c r="R486" s="85">
        <f t="shared" si="67"/>
        <v>0</v>
      </c>
      <c r="S486" s="111"/>
      <c r="T486" s="85"/>
    </row>
    <row r="487" spans="1:20" s="58" customFormat="1" ht="30">
      <c r="A487" s="64"/>
      <c r="B487" s="81" t="s">
        <v>545</v>
      </c>
      <c r="C487" s="56">
        <v>250000</v>
      </c>
      <c r="D487" s="55">
        <v>16</v>
      </c>
      <c r="E487" s="56">
        <f>C487*D487</f>
        <v>4000000</v>
      </c>
      <c r="F487" s="115" t="s">
        <v>586</v>
      </c>
      <c r="G487" s="183" t="s">
        <v>545</v>
      </c>
      <c r="H487" s="71" t="s">
        <v>558</v>
      </c>
      <c r="I487" s="71">
        <v>1</v>
      </c>
      <c r="J487" s="117">
        <v>250000</v>
      </c>
      <c r="K487" s="118">
        <v>16</v>
      </c>
      <c r="L487" s="42">
        <v>9600000</v>
      </c>
      <c r="M487" s="118">
        <f>L487/E487</f>
        <v>2.4</v>
      </c>
      <c r="N487" s="124">
        <f>L487*$B$2</f>
        <v>8160000</v>
      </c>
      <c r="O487" s="125">
        <v>1.18</v>
      </c>
      <c r="P487" s="57"/>
      <c r="Q487" s="194">
        <v>8160000</v>
      </c>
      <c r="R487" s="85">
        <f t="shared" si="67"/>
        <v>0</v>
      </c>
      <c r="S487" s="111"/>
      <c r="T487" s="85"/>
    </row>
    <row r="488" spans="1:20" s="58" customFormat="1" ht="30">
      <c r="A488" s="64"/>
      <c r="B488" s="81" t="s">
        <v>546</v>
      </c>
      <c r="C488" s="56">
        <v>250000</v>
      </c>
      <c r="D488" s="55">
        <v>16</v>
      </c>
      <c r="E488" s="56">
        <f>C488*D488</f>
        <v>4000000</v>
      </c>
      <c r="F488" s="115" t="s">
        <v>591</v>
      </c>
      <c r="G488" s="183" t="s">
        <v>546</v>
      </c>
      <c r="H488" s="71" t="s">
        <v>558</v>
      </c>
      <c r="I488" s="71">
        <v>1</v>
      </c>
      <c r="J488" s="117">
        <v>250000</v>
      </c>
      <c r="K488" s="118">
        <v>16</v>
      </c>
      <c r="L488" s="42">
        <v>9600000</v>
      </c>
      <c r="M488" s="118">
        <f>L488/E488</f>
        <v>2.4</v>
      </c>
      <c r="N488" s="124">
        <f>L488*$B$2</f>
        <v>8160000</v>
      </c>
      <c r="O488" s="125">
        <v>1.18</v>
      </c>
      <c r="P488" s="57"/>
      <c r="Q488" s="194">
        <v>8160000</v>
      </c>
      <c r="R488" s="85">
        <f t="shared" si="67"/>
        <v>0</v>
      </c>
      <c r="S488" s="111"/>
      <c r="T488" s="85"/>
    </row>
    <row r="489" spans="1:20" s="58" customFormat="1" ht="30">
      <c r="A489" s="64"/>
      <c r="B489" s="63" t="s">
        <v>400</v>
      </c>
      <c r="C489" s="56">
        <v>550000</v>
      </c>
      <c r="D489" s="55">
        <v>2</v>
      </c>
      <c r="E489" s="56">
        <f>C489*D489</f>
        <v>1100000</v>
      </c>
      <c r="F489" s="71">
        <v>2</v>
      </c>
      <c r="G489" s="182" t="s">
        <v>400</v>
      </c>
      <c r="H489" s="71" t="s">
        <v>558</v>
      </c>
      <c r="I489" s="71">
        <v>1</v>
      </c>
      <c r="J489" s="117">
        <v>550000</v>
      </c>
      <c r="K489" s="118">
        <v>2</v>
      </c>
      <c r="L489" s="42">
        <v>9600000</v>
      </c>
      <c r="M489" s="118">
        <f>L489/E489</f>
        <v>8.727272727272727</v>
      </c>
      <c r="N489" s="124">
        <f>L489*$B$2</f>
        <v>8160000</v>
      </c>
      <c r="O489" s="125">
        <v>1.18</v>
      </c>
      <c r="P489" s="57"/>
      <c r="Q489" s="194">
        <v>8160000</v>
      </c>
      <c r="R489" s="85">
        <f t="shared" si="67"/>
        <v>0</v>
      </c>
      <c r="T489" s="85"/>
    </row>
    <row r="490" spans="1:20" s="58" customFormat="1" ht="30">
      <c r="A490" s="64"/>
      <c r="B490" s="63" t="s">
        <v>401</v>
      </c>
      <c r="C490" s="56">
        <v>350000</v>
      </c>
      <c r="D490" s="55">
        <v>2</v>
      </c>
      <c r="E490" s="56">
        <f>C490*D490</f>
        <v>700000</v>
      </c>
      <c r="F490" s="71">
        <v>3</v>
      </c>
      <c r="G490" s="182" t="s">
        <v>401</v>
      </c>
      <c r="H490" s="71" t="s">
        <v>558</v>
      </c>
      <c r="I490" s="71">
        <v>1</v>
      </c>
      <c r="J490" s="117">
        <v>350000</v>
      </c>
      <c r="K490" s="118">
        <v>2</v>
      </c>
      <c r="L490" s="42">
        <v>8000000</v>
      </c>
      <c r="M490" s="118">
        <f>L490/E490</f>
        <v>11.428571428571429</v>
      </c>
      <c r="N490" s="124">
        <f>L490*$B$2</f>
        <v>6800000</v>
      </c>
      <c r="O490" s="125">
        <v>1.18</v>
      </c>
      <c r="P490" s="57"/>
      <c r="Q490" s="194">
        <v>6800000</v>
      </c>
      <c r="R490" s="85">
        <f t="shared" si="67"/>
        <v>0</v>
      </c>
      <c r="T490" s="85"/>
    </row>
    <row r="491" spans="1:20" s="58" customFormat="1" ht="30">
      <c r="A491" s="64"/>
      <c r="B491" s="63" t="s">
        <v>403</v>
      </c>
      <c r="C491" s="56">
        <v>250000</v>
      </c>
      <c r="D491" s="55">
        <v>2</v>
      </c>
      <c r="E491" s="56">
        <f>C491*D491</f>
        <v>500000</v>
      </c>
      <c r="F491" s="71">
        <v>4</v>
      </c>
      <c r="G491" s="182" t="s">
        <v>403</v>
      </c>
      <c r="H491" s="71" t="s">
        <v>558</v>
      </c>
      <c r="I491" s="71">
        <v>1</v>
      </c>
      <c r="J491" s="117">
        <v>250000</v>
      </c>
      <c r="K491" s="118">
        <v>2</v>
      </c>
      <c r="L491" s="42">
        <v>8000000</v>
      </c>
      <c r="M491" s="118">
        <f>L491/E491</f>
        <v>16</v>
      </c>
      <c r="N491" s="124">
        <f>L491*$B$2</f>
        <v>6800000</v>
      </c>
      <c r="O491" s="125">
        <v>1.18</v>
      </c>
      <c r="P491" s="57"/>
      <c r="Q491" s="194">
        <v>6800000</v>
      </c>
      <c r="R491" s="85">
        <f t="shared" si="67"/>
        <v>0</v>
      </c>
      <c r="T491" s="85"/>
    </row>
    <row r="492" spans="1:20" s="58" customFormat="1" ht="30">
      <c r="A492" s="64">
        <v>7</v>
      </c>
      <c r="B492" s="74" t="s">
        <v>314</v>
      </c>
      <c r="C492" s="54"/>
      <c r="D492" s="55"/>
      <c r="E492" s="56"/>
      <c r="F492" s="114" t="s">
        <v>212</v>
      </c>
      <c r="G492" s="181" t="s">
        <v>314</v>
      </c>
      <c r="H492" s="71" t="s">
        <v>562</v>
      </c>
      <c r="I492" s="71"/>
      <c r="J492" s="71"/>
      <c r="K492" s="118"/>
      <c r="L492" s="42"/>
      <c r="M492" s="118"/>
      <c r="N492" s="124"/>
      <c r="O492" s="125"/>
      <c r="P492" s="57"/>
      <c r="Q492" s="194"/>
      <c r="R492" s="85">
        <f t="shared" si="67"/>
        <v>0</v>
      </c>
      <c r="T492" s="85"/>
    </row>
    <row r="493" spans="1:20" s="58" customFormat="1" ht="30">
      <c r="A493" s="57">
        <v>1</v>
      </c>
      <c r="B493" s="63" t="s">
        <v>158</v>
      </c>
      <c r="C493" s="56">
        <v>550000</v>
      </c>
      <c r="D493" s="55">
        <v>1.8</v>
      </c>
      <c r="E493" s="56">
        <f>C493*D493</f>
        <v>990000</v>
      </c>
      <c r="F493" s="71">
        <v>1</v>
      </c>
      <c r="G493" s="182" t="s">
        <v>158</v>
      </c>
      <c r="H493" s="71" t="s">
        <v>562</v>
      </c>
      <c r="I493" s="71">
        <v>1</v>
      </c>
      <c r="J493" s="117">
        <v>550000</v>
      </c>
      <c r="K493" s="118">
        <v>1.8</v>
      </c>
      <c r="L493" s="42">
        <v>3960000</v>
      </c>
      <c r="M493" s="118">
        <f>L493/E493</f>
        <v>4</v>
      </c>
      <c r="N493" s="192">
        <v>3370000</v>
      </c>
      <c r="O493" s="125">
        <v>1.18</v>
      </c>
      <c r="P493" s="57"/>
      <c r="Q493" s="194">
        <v>3370000</v>
      </c>
      <c r="R493" s="85">
        <f t="shared" si="67"/>
        <v>0</v>
      </c>
      <c r="T493" s="85"/>
    </row>
    <row r="494" spans="1:20" s="58" customFormat="1" ht="30">
      <c r="A494" s="57">
        <v>2</v>
      </c>
      <c r="B494" s="63" t="s">
        <v>159</v>
      </c>
      <c r="C494" s="56">
        <v>350000</v>
      </c>
      <c r="D494" s="55">
        <v>1.7</v>
      </c>
      <c r="E494" s="56">
        <f>C494*D494</f>
        <v>595000</v>
      </c>
      <c r="F494" s="71">
        <v>2</v>
      </c>
      <c r="G494" s="182" t="s">
        <v>159</v>
      </c>
      <c r="H494" s="71" t="s">
        <v>562</v>
      </c>
      <c r="I494" s="71">
        <v>1</v>
      </c>
      <c r="J494" s="117">
        <v>350000</v>
      </c>
      <c r="K494" s="118">
        <v>1.7</v>
      </c>
      <c r="L494" s="42">
        <v>3600000</v>
      </c>
      <c r="M494" s="118">
        <f>L494/E494</f>
        <v>6.050420168067227</v>
      </c>
      <c r="N494" s="124">
        <f>L494*$B$2</f>
        <v>3060000</v>
      </c>
      <c r="O494" s="125">
        <v>1.18</v>
      </c>
      <c r="P494" s="57"/>
      <c r="Q494" s="194">
        <v>3060000</v>
      </c>
      <c r="R494" s="85">
        <f t="shared" si="67"/>
        <v>0</v>
      </c>
      <c r="T494" s="85"/>
    </row>
    <row r="495" spans="1:20" s="58" customFormat="1" ht="30">
      <c r="A495" s="57">
        <v>3</v>
      </c>
      <c r="B495" s="63" t="s">
        <v>153</v>
      </c>
      <c r="C495" s="56">
        <v>250000</v>
      </c>
      <c r="D495" s="55">
        <v>1.7</v>
      </c>
      <c r="E495" s="56">
        <f>C495*D495</f>
        <v>425000</v>
      </c>
      <c r="F495" s="71">
        <v>3</v>
      </c>
      <c r="G495" s="182" t="s">
        <v>153</v>
      </c>
      <c r="H495" s="71" t="s">
        <v>562</v>
      </c>
      <c r="I495" s="71">
        <v>1</v>
      </c>
      <c r="J495" s="117">
        <v>250000</v>
      </c>
      <c r="K495" s="118">
        <v>1.7</v>
      </c>
      <c r="L495" s="42">
        <v>2880000</v>
      </c>
      <c r="M495" s="118">
        <f>L495/E495</f>
        <v>6.776470588235294</v>
      </c>
      <c r="N495" s="192">
        <v>2450000</v>
      </c>
      <c r="O495" s="125">
        <v>1.18</v>
      </c>
      <c r="P495" s="57"/>
      <c r="Q495" s="194">
        <v>2450000</v>
      </c>
      <c r="R495" s="85">
        <f t="shared" si="67"/>
        <v>0</v>
      </c>
      <c r="T495" s="85"/>
    </row>
    <row r="496" spans="1:97" s="105" customFormat="1" ht="18.75">
      <c r="A496" s="104"/>
      <c r="B496" s="106"/>
      <c r="C496" s="102"/>
      <c r="D496" s="103"/>
      <c r="E496" s="102"/>
      <c r="F496" s="71"/>
      <c r="G496" s="185" t="s">
        <v>604</v>
      </c>
      <c r="H496" s="71"/>
      <c r="I496" s="71"/>
      <c r="J496" s="117"/>
      <c r="K496" s="118"/>
      <c r="L496" s="42"/>
      <c r="M496" s="118"/>
      <c r="N496" s="124"/>
      <c r="O496" s="125"/>
      <c r="P496" s="57"/>
      <c r="Q496" s="194"/>
      <c r="R496" s="85">
        <f t="shared" si="67"/>
        <v>0</v>
      </c>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row>
    <row r="497" spans="1:97" s="105" customFormat="1" ht="45">
      <c r="A497" s="104"/>
      <c r="B497" s="106"/>
      <c r="C497" s="102"/>
      <c r="D497" s="103"/>
      <c r="E497" s="102"/>
      <c r="F497" s="71">
        <v>4</v>
      </c>
      <c r="G497" s="182" t="s">
        <v>817</v>
      </c>
      <c r="H497" s="71"/>
      <c r="I497" s="71">
        <v>1</v>
      </c>
      <c r="J497" s="117"/>
      <c r="K497" s="118"/>
      <c r="L497" s="42">
        <v>6000000</v>
      </c>
      <c r="M497" s="118"/>
      <c r="N497" s="124">
        <v>5100000</v>
      </c>
      <c r="O497" s="125">
        <v>1.18</v>
      </c>
      <c r="P497" s="57"/>
      <c r="Q497" s="194">
        <v>5100000</v>
      </c>
      <c r="R497" s="85">
        <f t="shared" si="67"/>
        <v>0</v>
      </c>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row>
    <row r="498" spans="2:7" ht="15">
      <c r="B498" s="83"/>
      <c r="G498" s="186"/>
    </row>
    <row r="499" spans="2:7" ht="15">
      <c r="B499" s="83"/>
      <c r="G499" s="186"/>
    </row>
    <row r="500" spans="2:7" ht="15">
      <c r="B500" s="83"/>
      <c r="G500" s="186"/>
    </row>
    <row r="501" spans="2:7" ht="15">
      <c r="B501" s="83"/>
      <c r="G501" s="186"/>
    </row>
    <row r="502" spans="2:7" ht="15">
      <c r="B502" s="83"/>
      <c r="G502" s="186"/>
    </row>
    <row r="503" spans="2:7" ht="15">
      <c r="B503" s="83"/>
      <c r="G503" s="186"/>
    </row>
    <row r="504" spans="2:7" ht="15">
      <c r="B504" s="83"/>
      <c r="G504" s="186"/>
    </row>
    <row r="505" spans="2:7" ht="15">
      <c r="B505" s="83"/>
      <c r="G505" s="186"/>
    </row>
    <row r="506" spans="2:7" ht="15">
      <c r="B506" s="83"/>
      <c r="G506" s="186"/>
    </row>
    <row r="507" spans="2:7" ht="15">
      <c r="B507" s="83"/>
      <c r="G507" s="186"/>
    </row>
    <row r="508" spans="2:7" ht="15">
      <c r="B508" s="83"/>
      <c r="G508" s="186"/>
    </row>
    <row r="509" spans="2:7" ht="15">
      <c r="B509" s="83"/>
      <c r="G509" s="186"/>
    </row>
    <row r="510" spans="2:7" ht="15">
      <c r="B510" s="83"/>
      <c r="G510" s="186"/>
    </row>
    <row r="511" spans="2:7" ht="15">
      <c r="B511" s="83"/>
      <c r="G511" s="186"/>
    </row>
    <row r="512" spans="2:7" ht="15">
      <c r="B512" s="83"/>
      <c r="G512" s="186"/>
    </row>
    <row r="513" spans="2:7" ht="15">
      <c r="B513" s="83"/>
      <c r="G513" s="186"/>
    </row>
    <row r="514" spans="2:7" ht="15">
      <c r="B514" s="83"/>
      <c r="G514" s="186"/>
    </row>
    <row r="515" spans="2:7" ht="15">
      <c r="B515" s="83"/>
      <c r="G515" s="186"/>
    </row>
    <row r="516" spans="2:7" ht="15">
      <c r="B516" s="83"/>
      <c r="G516" s="186"/>
    </row>
    <row r="517" spans="2:7" ht="15">
      <c r="B517" s="83"/>
      <c r="G517" s="186"/>
    </row>
    <row r="518" spans="2:7" ht="15">
      <c r="B518" s="83"/>
      <c r="G518" s="186"/>
    </row>
    <row r="519" spans="2:7" ht="15">
      <c r="B519" s="83"/>
      <c r="G519" s="186"/>
    </row>
    <row r="520" spans="2:7" ht="15">
      <c r="B520" s="83"/>
      <c r="G520" s="186"/>
    </row>
    <row r="521" spans="2:7" ht="15">
      <c r="B521" s="83"/>
      <c r="G521" s="186"/>
    </row>
    <row r="522" spans="2:7" ht="15">
      <c r="B522" s="83"/>
      <c r="G522" s="186"/>
    </row>
    <row r="523" spans="2:7" ht="15">
      <c r="B523" s="83"/>
      <c r="G523" s="186"/>
    </row>
    <row r="524" spans="2:7" ht="15">
      <c r="B524" s="83"/>
      <c r="G524" s="186"/>
    </row>
    <row r="525" spans="2:7" ht="15">
      <c r="B525" s="83"/>
      <c r="G525" s="186"/>
    </row>
    <row r="526" spans="2:7" ht="15">
      <c r="B526" s="83"/>
      <c r="G526" s="186"/>
    </row>
  </sheetData>
  <sheetProtection/>
  <autoFilter ref="A6:P497"/>
  <mergeCells count="10">
    <mergeCell ref="A1:P1"/>
    <mergeCell ref="P247:P248"/>
    <mergeCell ref="B2:O2"/>
    <mergeCell ref="A3:P3"/>
    <mergeCell ref="J4:K4"/>
    <mergeCell ref="N4:O4"/>
    <mergeCell ref="F4:F5"/>
    <mergeCell ref="G4:G5"/>
    <mergeCell ref="H4:H5"/>
    <mergeCell ref="I4:I5"/>
  </mergeCells>
  <conditionalFormatting sqref="Q9:Q497">
    <cfRule type="cellIs" priority="1" dxfId="1" operator="greaterThan" stopIfTrue="1">
      <formula>37647058.8235294</formula>
    </cfRule>
  </conditionalFormatting>
  <printOptions horizontalCentered="1"/>
  <pageMargins left="0" right="0" top="0" bottom="0" header="0" footer="0"/>
  <pageSetup firstPageNumber="1" useFirstPageNumber="1" fitToHeight="0" horizontalDpi="600" verticalDpi="600" orientation="portrait" paperSize="9"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O156"/>
  <sheetViews>
    <sheetView zoomScale="115" zoomScaleNormal="115" zoomScalePageLayoutView="0" workbookViewId="0" topLeftCell="F1">
      <pane ySplit="6" topLeftCell="A56" activePane="bottomLeft" state="frozen"/>
      <selection pane="topLeft" activeCell="A1" sqref="A1"/>
      <selection pane="bottomLeft" activeCell="M42" sqref="M42"/>
    </sheetView>
  </sheetViews>
  <sheetFormatPr defaultColWidth="9.140625" defaultRowHeight="15"/>
  <cols>
    <col min="1" max="1" width="4.00390625" style="3" hidden="1" customWidth="1"/>
    <col min="2" max="2" width="41.28125" style="4" hidden="1" customWidth="1"/>
    <col min="3" max="3" width="9.7109375" style="7" hidden="1" customWidth="1"/>
    <col min="4" max="4" width="7.421875" style="2" hidden="1" customWidth="1"/>
    <col min="5" max="5" width="10.421875" style="9" hidden="1" customWidth="1"/>
    <col min="6" max="6" width="5.7109375" style="173" customWidth="1"/>
    <col min="7" max="7" width="42.8515625" style="166" customWidth="1"/>
    <col min="8" max="8" width="11.00390625" style="1" hidden="1" customWidth="1"/>
    <col min="9" max="9" width="8.7109375" style="2" hidden="1" customWidth="1"/>
    <col min="10" max="10" width="4.28125" style="142" customWidth="1"/>
    <col min="11" max="11" width="10.421875" style="134" customWidth="1"/>
    <col min="12" max="12" width="6.57421875" style="134" customWidth="1"/>
    <col min="13" max="13" width="11.7109375" style="140" customWidth="1"/>
    <col min="14" max="14" width="6.421875" style="139" customWidth="1"/>
    <col min="15" max="15" width="25.28125" style="3" hidden="1" customWidth="1"/>
    <col min="16" max="16" width="64.140625" style="4" customWidth="1"/>
    <col min="17" max="16384" width="9.140625" style="4" customWidth="1"/>
  </cols>
  <sheetData>
    <row r="1" spans="1:15" ht="15.75" customHeight="1">
      <c r="A1" s="349" t="s">
        <v>867</v>
      </c>
      <c r="B1" s="349"/>
      <c r="C1" s="349"/>
      <c r="D1" s="349"/>
      <c r="E1" s="349"/>
      <c r="F1" s="349"/>
      <c r="G1" s="349"/>
      <c r="H1" s="349"/>
      <c r="I1" s="349"/>
      <c r="J1" s="349"/>
      <c r="K1" s="349"/>
      <c r="L1" s="349"/>
      <c r="M1" s="349"/>
      <c r="N1" s="349"/>
      <c r="O1" s="349"/>
    </row>
    <row r="2" spans="1:14" s="3" customFormat="1" ht="9" customHeight="1">
      <c r="A2" s="5"/>
      <c r="B2" s="5"/>
      <c r="C2" s="2"/>
      <c r="D2" s="2"/>
      <c r="E2" s="6"/>
      <c r="F2" s="167"/>
      <c r="G2" s="157"/>
      <c r="H2" s="7"/>
      <c r="I2" s="2"/>
      <c r="J2" s="142"/>
      <c r="K2" s="134"/>
      <c r="L2" s="134"/>
      <c r="M2" s="138">
        <v>0.85</v>
      </c>
      <c r="N2" s="139"/>
    </row>
    <row r="3" spans="1:15" s="3" customFormat="1" ht="15" customHeight="1">
      <c r="A3" s="354"/>
      <c r="B3" s="354"/>
      <c r="C3" s="354"/>
      <c r="D3" s="354"/>
      <c r="E3" s="354"/>
      <c r="F3" s="354"/>
      <c r="G3" s="354"/>
      <c r="H3" s="354"/>
      <c r="I3" s="354"/>
      <c r="J3" s="354"/>
      <c r="K3" s="354"/>
      <c r="L3" s="354"/>
      <c r="M3" s="354"/>
      <c r="N3" s="354"/>
      <c r="O3" s="354"/>
    </row>
    <row r="4" spans="1:14" ht="33" customHeight="1">
      <c r="A4" s="5"/>
      <c r="B4" s="8"/>
      <c r="F4" s="355" t="s">
        <v>154</v>
      </c>
      <c r="G4" s="356" t="s">
        <v>866</v>
      </c>
      <c r="H4" s="22"/>
      <c r="I4" s="23"/>
      <c r="J4" s="360" t="s">
        <v>275</v>
      </c>
      <c r="K4" s="358" t="s">
        <v>278</v>
      </c>
      <c r="L4" s="359"/>
      <c r="M4" s="341" t="s">
        <v>279</v>
      </c>
      <c r="N4" s="342"/>
    </row>
    <row r="5" spans="1:15" s="14" customFormat="1" ht="39.75" customHeight="1">
      <c r="A5" s="10" t="s">
        <v>578</v>
      </c>
      <c r="B5" s="10" t="s">
        <v>256</v>
      </c>
      <c r="C5" s="10" t="s">
        <v>576</v>
      </c>
      <c r="D5" s="11" t="s">
        <v>579</v>
      </c>
      <c r="E5" s="36" t="s">
        <v>837</v>
      </c>
      <c r="F5" s="355"/>
      <c r="G5" s="357"/>
      <c r="H5" s="12" t="s">
        <v>858</v>
      </c>
      <c r="I5" s="174" t="s">
        <v>838</v>
      </c>
      <c r="J5" s="361"/>
      <c r="K5" s="12" t="s">
        <v>862</v>
      </c>
      <c r="L5" s="126" t="s">
        <v>863</v>
      </c>
      <c r="M5" s="12" t="s">
        <v>862</v>
      </c>
      <c r="N5" s="126" t="s">
        <v>863</v>
      </c>
      <c r="O5" s="13" t="s">
        <v>384</v>
      </c>
    </row>
    <row r="6" spans="1:15" s="14" customFormat="1" ht="11.25" customHeight="1">
      <c r="A6" s="15" t="s">
        <v>888</v>
      </c>
      <c r="B6" s="15" t="s">
        <v>110</v>
      </c>
      <c r="C6" s="15">
        <v>1</v>
      </c>
      <c r="D6" s="15">
        <v>2</v>
      </c>
      <c r="E6" s="15" t="s">
        <v>770</v>
      </c>
      <c r="F6" s="15"/>
      <c r="G6" s="158"/>
      <c r="H6" s="15">
        <v>4</v>
      </c>
      <c r="I6" s="16">
        <v>5</v>
      </c>
      <c r="J6" s="141"/>
      <c r="K6" s="15"/>
      <c r="L6" s="15"/>
      <c r="M6" s="15"/>
      <c r="N6" s="15"/>
      <c r="O6" s="15"/>
    </row>
    <row r="7" spans="1:15" ht="15.75">
      <c r="A7" s="17" t="s">
        <v>889</v>
      </c>
      <c r="B7" s="18" t="s">
        <v>119</v>
      </c>
      <c r="C7" s="19"/>
      <c r="D7" s="20"/>
      <c r="E7" s="21"/>
      <c r="F7" s="168" t="s">
        <v>889</v>
      </c>
      <c r="G7" s="155" t="s">
        <v>119</v>
      </c>
      <c r="H7" s="22"/>
      <c r="I7" s="23"/>
      <c r="J7" s="143"/>
      <c r="K7" s="126"/>
      <c r="L7" s="126"/>
      <c r="M7" s="12"/>
      <c r="N7" s="126"/>
      <c r="O7" s="24"/>
    </row>
    <row r="8" spans="1:15" ht="15.75">
      <c r="A8" s="17" t="s">
        <v>888</v>
      </c>
      <c r="B8" s="18" t="s">
        <v>120</v>
      </c>
      <c r="C8" s="25"/>
      <c r="D8" s="23"/>
      <c r="E8" s="21"/>
      <c r="F8" s="168" t="s">
        <v>888</v>
      </c>
      <c r="G8" s="155" t="s">
        <v>120</v>
      </c>
      <c r="H8" s="22"/>
      <c r="I8" s="23"/>
      <c r="J8" s="143"/>
      <c r="K8" s="125"/>
      <c r="L8" s="125"/>
      <c r="M8" s="12"/>
      <c r="N8" s="126"/>
      <c r="O8" s="24"/>
    </row>
    <row r="9" spans="1:15" ht="15.75">
      <c r="A9" s="24">
        <v>1</v>
      </c>
      <c r="B9" s="26" t="s">
        <v>839</v>
      </c>
      <c r="C9" s="25"/>
      <c r="D9" s="23"/>
      <c r="E9" s="21"/>
      <c r="F9" s="169">
        <v>1</v>
      </c>
      <c r="G9" s="155" t="s">
        <v>787</v>
      </c>
      <c r="H9" s="22"/>
      <c r="I9" s="23"/>
      <c r="J9" s="143"/>
      <c r="K9" s="125"/>
      <c r="L9" s="125"/>
      <c r="M9" s="12"/>
      <c r="N9" s="126"/>
      <c r="O9" s="24"/>
    </row>
    <row r="10" spans="1:15" ht="15.75">
      <c r="A10" s="24" t="s">
        <v>269</v>
      </c>
      <c r="B10" s="26" t="s">
        <v>151</v>
      </c>
      <c r="C10" s="22">
        <v>1000000</v>
      </c>
      <c r="D10" s="23">
        <v>2.5</v>
      </c>
      <c r="E10" s="27">
        <f>C10*D10</f>
        <v>2500000</v>
      </c>
      <c r="F10" s="170" t="s">
        <v>586</v>
      </c>
      <c r="G10" s="159" t="s">
        <v>151</v>
      </c>
      <c r="H10" s="22">
        <v>9000000</v>
      </c>
      <c r="I10" s="23">
        <f>H10/E10</f>
        <v>3.6</v>
      </c>
      <c r="J10" s="144">
        <v>1</v>
      </c>
      <c r="K10" s="124">
        <v>1000000</v>
      </c>
      <c r="L10" s="125">
        <v>2.5</v>
      </c>
      <c r="M10" s="124">
        <f>H10*$M$2</f>
        <v>7650000</v>
      </c>
      <c r="N10" s="125">
        <v>1.18</v>
      </c>
      <c r="O10" s="24"/>
    </row>
    <row r="11" spans="1:15" ht="30">
      <c r="A11" s="24" t="s">
        <v>269</v>
      </c>
      <c r="B11" s="26" t="s">
        <v>121</v>
      </c>
      <c r="C11" s="22">
        <v>700000</v>
      </c>
      <c r="D11" s="23">
        <v>2</v>
      </c>
      <c r="E11" s="27">
        <f>C11*D11</f>
        <v>1400000</v>
      </c>
      <c r="F11" s="171" t="s">
        <v>591</v>
      </c>
      <c r="G11" s="156" t="s">
        <v>593</v>
      </c>
      <c r="H11" s="22">
        <v>6000000</v>
      </c>
      <c r="I11" s="23">
        <f>H11/E11</f>
        <v>4.285714285714286</v>
      </c>
      <c r="J11" s="145">
        <v>2</v>
      </c>
      <c r="K11" s="124">
        <v>700000</v>
      </c>
      <c r="L11" s="125">
        <v>2</v>
      </c>
      <c r="M11" s="124">
        <f>H11*$M$2</f>
        <v>5100000</v>
      </c>
      <c r="N11" s="125">
        <v>1.18</v>
      </c>
      <c r="O11" s="34"/>
    </row>
    <row r="12" spans="1:15" ht="33.75" customHeight="1">
      <c r="A12" s="24"/>
      <c r="B12" s="26"/>
      <c r="C12" s="22"/>
      <c r="D12" s="23"/>
      <c r="E12" s="27"/>
      <c r="F12" s="171" t="s">
        <v>737</v>
      </c>
      <c r="G12" s="156" t="s">
        <v>594</v>
      </c>
      <c r="H12" s="22">
        <v>4500000</v>
      </c>
      <c r="I12" s="23">
        <f>H12/E11</f>
        <v>3.2142857142857144</v>
      </c>
      <c r="J12" s="145">
        <v>3</v>
      </c>
      <c r="K12" s="124"/>
      <c r="L12" s="125"/>
      <c r="M12" s="192">
        <v>3800000</v>
      </c>
      <c r="N12" s="125">
        <v>1.18</v>
      </c>
      <c r="O12" s="34"/>
    </row>
    <row r="13" spans="1:15" ht="30">
      <c r="A13" s="24" t="s">
        <v>269</v>
      </c>
      <c r="B13" s="26" t="s">
        <v>122</v>
      </c>
      <c r="C13" s="22">
        <v>400000</v>
      </c>
      <c r="D13" s="23">
        <v>2.5</v>
      </c>
      <c r="E13" s="27">
        <f aca="true" t="shared" si="0" ref="E13:E19">C13*D13</f>
        <v>1000000</v>
      </c>
      <c r="F13" s="171" t="s">
        <v>773</v>
      </c>
      <c r="G13" s="159" t="s">
        <v>122</v>
      </c>
      <c r="H13" s="22">
        <v>3000000</v>
      </c>
      <c r="I13" s="23">
        <f aca="true" t="shared" si="1" ref="I13:I19">H13/E13</f>
        <v>3</v>
      </c>
      <c r="J13" s="144">
        <v>4</v>
      </c>
      <c r="K13" s="124">
        <v>400000</v>
      </c>
      <c r="L13" s="125">
        <v>2.5</v>
      </c>
      <c r="M13" s="124">
        <f>H13*$M$2</f>
        <v>2550000</v>
      </c>
      <c r="N13" s="125">
        <v>1.18</v>
      </c>
      <c r="O13" s="24"/>
    </row>
    <row r="14" spans="1:15" ht="30">
      <c r="A14" s="24">
        <v>2</v>
      </c>
      <c r="B14" s="26" t="s">
        <v>123</v>
      </c>
      <c r="C14" s="22">
        <v>700000</v>
      </c>
      <c r="D14" s="23">
        <v>4.5</v>
      </c>
      <c r="E14" s="27">
        <f t="shared" si="0"/>
        <v>3150000</v>
      </c>
      <c r="F14" s="169">
        <v>2</v>
      </c>
      <c r="G14" s="160" t="s">
        <v>840</v>
      </c>
      <c r="H14" s="22">
        <v>5000000</v>
      </c>
      <c r="I14" s="23">
        <f t="shared" si="1"/>
        <v>1.5873015873015872</v>
      </c>
      <c r="J14" s="144">
        <v>1</v>
      </c>
      <c r="K14" s="124">
        <v>700000</v>
      </c>
      <c r="L14" s="125">
        <v>4.5</v>
      </c>
      <c r="M14" s="124">
        <f>H14*$M$2</f>
        <v>4250000</v>
      </c>
      <c r="N14" s="125">
        <v>1.18</v>
      </c>
      <c r="O14" s="24"/>
    </row>
    <row r="15" spans="1:15" ht="30">
      <c r="A15" s="24">
        <v>3</v>
      </c>
      <c r="B15" s="26" t="s">
        <v>124</v>
      </c>
      <c r="C15" s="22">
        <v>400000</v>
      </c>
      <c r="D15" s="23">
        <v>1.5</v>
      </c>
      <c r="E15" s="27">
        <f t="shared" si="0"/>
        <v>600000</v>
      </c>
      <c r="F15" s="169">
        <v>3</v>
      </c>
      <c r="G15" s="160" t="s">
        <v>124</v>
      </c>
      <c r="H15" s="22">
        <v>2000000</v>
      </c>
      <c r="I15" s="23">
        <f t="shared" si="1"/>
        <v>3.3333333333333335</v>
      </c>
      <c r="J15" s="144">
        <v>1</v>
      </c>
      <c r="K15" s="124">
        <v>400000</v>
      </c>
      <c r="L15" s="125">
        <v>1.5</v>
      </c>
      <c r="M15" s="124">
        <f>H15*$M$2</f>
        <v>1700000</v>
      </c>
      <c r="N15" s="125">
        <v>1.18</v>
      </c>
      <c r="O15" s="24"/>
    </row>
    <row r="16" spans="1:15" ht="15.75">
      <c r="A16" s="24">
        <v>4</v>
      </c>
      <c r="B16" s="26" t="s">
        <v>125</v>
      </c>
      <c r="C16" s="22">
        <v>400000</v>
      </c>
      <c r="D16" s="23">
        <v>1.5</v>
      </c>
      <c r="E16" s="27">
        <f t="shared" si="0"/>
        <v>600000</v>
      </c>
      <c r="F16" s="169">
        <v>4</v>
      </c>
      <c r="G16" s="155" t="s">
        <v>125</v>
      </c>
      <c r="H16" s="22">
        <v>4500000</v>
      </c>
      <c r="I16" s="23">
        <f t="shared" si="1"/>
        <v>7.5</v>
      </c>
      <c r="J16" s="144">
        <v>1</v>
      </c>
      <c r="K16" s="124">
        <v>400000</v>
      </c>
      <c r="L16" s="125">
        <v>1.5</v>
      </c>
      <c r="M16" s="192">
        <v>3800000</v>
      </c>
      <c r="N16" s="125">
        <v>1.18</v>
      </c>
      <c r="O16" s="350"/>
    </row>
    <row r="17" spans="1:15" ht="15.75">
      <c r="A17" s="24">
        <v>5</v>
      </c>
      <c r="B17" s="26" t="s">
        <v>126</v>
      </c>
      <c r="C17" s="22">
        <v>400000</v>
      </c>
      <c r="D17" s="23">
        <v>1.5</v>
      </c>
      <c r="E17" s="27">
        <f t="shared" si="0"/>
        <v>600000</v>
      </c>
      <c r="F17" s="169">
        <v>5</v>
      </c>
      <c r="G17" s="155" t="s">
        <v>126</v>
      </c>
      <c r="H17" s="22">
        <v>4500000</v>
      </c>
      <c r="I17" s="23">
        <f t="shared" si="1"/>
        <v>7.5</v>
      </c>
      <c r="J17" s="144">
        <v>1</v>
      </c>
      <c r="K17" s="124">
        <v>400000</v>
      </c>
      <c r="L17" s="125">
        <v>1.5</v>
      </c>
      <c r="M17" s="192">
        <v>3800000</v>
      </c>
      <c r="N17" s="125">
        <v>1.18</v>
      </c>
      <c r="O17" s="351"/>
    </row>
    <row r="18" spans="1:15" ht="30">
      <c r="A18" s="24">
        <v>6</v>
      </c>
      <c r="B18" s="26" t="s">
        <v>128</v>
      </c>
      <c r="C18" s="22">
        <v>400000</v>
      </c>
      <c r="D18" s="23">
        <v>1.5</v>
      </c>
      <c r="E18" s="27">
        <f t="shared" si="0"/>
        <v>600000</v>
      </c>
      <c r="F18" s="169">
        <v>6</v>
      </c>
      <c r="G18" s="160" t="s">
        <v>128</v>
      </c>
      <c r="H18" s="22">
        <v>3000000</v>
      </c>
      <c r="I18" s="23">
        <f t="shared" si="1"/>
        <v>5</v>
      </c>
      <c r="J18" s="144">
        <v>1</v>
      </c>
      <c r="K18" s="124">
        <v>400000</v>
      </c>
      <c r="L18" s="125">
        <v>1.5</v>
      </c>
      <c r="M18" s="124">
        <f>H18*$M$2</f>
        <v>2550000</v>
      </c>
      <c r="N18" s="125">
        <v>1.18</v>
      </c>
      <c r="O18" s="24"/>
    </row>
    <row r="19" spans="1:15" ht="30">
      <c r="A19" s="24">
        <v>7</v>
      </c>
      <c r="B19" s="26" t="s">
        <v>174</v>
      </c>
      <c r="C19" s="22">
        <v>1500000</v>
      </c>
      <c r="D19" s="23">
        <v>4</v>
      </c>
      <c r="E19" s="27">
        <f t="shared" si="0"/>
        <v>6000000</v>
      </c>
      <c r="F19" s="169">
        <v>7</v>
      </c>
      <c r="G19" s="160" t="s">
        <v>841</v>
      </c>
      <c r="H19" s="22">
        <v>9000000</v>
      </c>
      <c r="I19" s="23">
        <f t="shared" si="1"/>
        <v>1.5</v>
      </c>
      <c r="J19" s="144">
        <v>1</v>
      </c>
      <c r="K19" s="124">
        <v>1500000</v>
      </c>
      <c r="L19" s="125">
        <v>4</v>
      </c>
      <c r="M19" s="124">
        <f>H19*$M$2</f>
        <v>7650000</v>
      </c>
      <c r="N19" s="125">
        <v>1.18</v>
      </c>
      <c r="O19" s="24"/>
    </row>
    <row r="20" spans="1:15" ht="30">
      <c r="A20" s="24">
        <v>8</v>
      </c>
      <c r="B20" s="26" t="s">
        <v>129</v>
      </c>
      <c r="C20" s="22"/>
      <c r="D20" s="23"/>
      <c r="E20" s="27"/>
      <c r="F20" s="169">
        <v>8</v>
      </c>
      <c r="G20" s="155" t="s">
        <v>129</v>
      </c>
      <c r="H20" s="22"/>
      <c r="I20" s="23"/>
      <c r="J20" s="144"/>
      <c r="K20" s="124"/>
      <c r="L20" s="125"/>
      <c r="M20" s="124"/>
      <c r="N20" s="125"/>
      <c r="O20" s="24"/>
    </row>
    <row r="21" spans="1:15" ht="15.75">
      <c r="A21" s="24"/>
      <c r="B21" s="26" t="s">
        <v>322</v>
      </c>
      <c r="C21" s="22">
        <v>400000</v>
      </c>
      <c r="D21" s="23">
        <v>10</v>
      </c>
      <c r="E21" s="27">
        <f>C21*D21</f>
        <v>4000000</v>
      </c>
      <c r="F21" s="170" t="s">
        <v>774</v>
      </c>
      <c r="G21" s="159" t="s">
        <v>322</v>
      </c>
      <c r="H21" s="22">
        <v>5000000</v>
      </c>
      <c r="I21" s="23">
        <f>H21/E21</f>
        <v>1.25</v>
      </c>
      <c r="J21" s="144">
        <v>1</v>
      </c>
      <c r="K21" s="124">
        <v>400000</v>
      </c>
      <c r="L21" s="125">
        <v>10</v>
      </c>
      <c r="M21" s="124">
        <f>H21*$M$2</f>
        <v>4250000</v>
      </c>
      <c r="N21" s="125">
        <v>1.18</v>
      </c>
      <c r="O21" s="24"/>
    </row>
    <row r="22" spans="1:15" ht="30">
      <c r="A22" s="24"/>
      <c r="B22" s="26" t="s">
        <v>323</v>
      </c>
      <c r="C22" s="22">
        <v>400000</v>
      </c>
      <c r="D22" s="23">
        <v>6.5</v>
      </c>
      <c r="E22" s="27">
        <f>C22*D22</f>
        <v>2600000</v>
      </c>
      <c r="F22" s="170" t="s">
        <v>775</v>
      </c>
      <c r="G22" s="159" t="s">
        <v>323</v>
      </c>
      <c r="H22" s="22">
        <v>4000000</v>
      </c>
      <c r="I22" s="23">
        <f>H22/E22</f>
        <v>1.5384615384615385</v>
      </c>
      <c r="J22" s="144">
        <v>2</v>
      </c>
      <c r="K22" s="124">
        <v>400000</v>
      </c>
      <c r="L22" s="125">
        <v>6.5</v>
      </c>
      <c r="M22" s="124">
        <f>H22*$M$2</f>
        <v>3400000</v>
      </c>
      <c r="N22" s="125">
        <v>1.18</v>
      </c>
      <c r="O22" s="24"/>
    </row>
    <row r="23" spans="1:15" ht="45">
      <c r="A23" s="24">
        <v>9</v>
      </c>
      <c r="B23" s="26" t="s">
        <v>130</v>
      </c>
      <c r="C23" s="22">
        <v>400000</v>
      </c>
      <c r="D23" s="23">
        <v>7.3</v>
      </c>
      <c r="E23" s="27">
        <f>C23*D23</f>
        <v>2920000</v>
      </c>
      <c r="F23" s="169">
        <v>9</v>
      </c>
      <c r="G23" s="160" t="s">
        <v>842</v>
      </c>
      <c r="H23" s="22">
        <v>4000000</v>
      </c>
      <c r="I23" s="23">
        <f>H23/E23</f>
        <v>1.36986301369863</v>
      </c>
      <c r="J23" s="144">
        <v>1</v>
      </c>
      <c r="K23" s="124">
        <v>400000</v>
      </c>
      <c r="L23" s="125">
        <v>7.3</v>
      </c>
      <c r="M23" s="124">
        <f>H23*$M$2</f>
        <v>3400000</v>
      </c>
      <c r="N23" s="125">
        <v>1.18</v>
      </c>
      <c r="O23" s="24"/>
    </row>
    <row r="24" spans="1:15" ht="30">
      <c r="A24" s="24">
        <v>10</v>
      </c>
      <c r="B24" s="26" t="s">
        <v>843</v>
      </c>
      <c r="C24" s="22">
        <v>1600000</v>
      </c>
      <c r="D24" s="23">
        <v>2.2</v>
      </c>
      <c r="E24" s="27">
        <f>C24*D24</f>
        <v>3520000.0000000005</v>
      </c>
      <c r="F24" s="169">
        <v>10</v>
      </c>
      <c r="G24" s="155" t="s">
        <v>833</v>
      </c>
      <c r="H24" s="22">
        <v>5000000</v>
      </c>
      <c r="I24" s="23">
        <f>H24/E24</f>
        <v>1.4204545454545452</v>
      </c>
      <c r="J24" s="144">
        <v>1</v>
      </c>
      <c r="K24" s="124">
        <v>1600000</v>
      </c>
      <c r="L24" s="125">
        <v>2.2</v>
      </c>
      <c r="M24" s="124">
        <f>H24*$M$2</f>
        <v>4250000</v>
      </c>
      <c r="N24" s="125">
        <v>1.18</v>
      </c>
      <c r="O24" s="24" t="s">
        <v>859</v>
      </c>
    </row>
    <row r="25" spans="1:15" ht="15.75">
      <c r="A25" s="24">
        <v>11</v>
      </c>
      <c r="B25" s="26" t="s">
        <v>227</v>
      </c>
      <c r="C25" s="22">
        <v>250000</v>
      </c>
      <c r="D25" s="23">
        <v>3</v>
      </c>
      <c r="E25" s="27">
        <f>C25*D25</f>
        <v>750000</v>
      </c>
      <c r="F25" s="172">
        <v>11</v>
      </c>
      <c r="G25" s="155" t="s">
        <v>595</v>
      </c>
      <c r="H25" s="22"/>
      <c r="I25" s="23"/>
      <c r="J25" s="144"/>
      <c r="K25" s="124">
        <v>250000</v>
      </c>
      <c r="L25" s="125">
        <v>3</v>
      </c>
      <c r="M25" s="124"/>
      <c r="N25" s="125"/>
      <c r="O25" s="24"/>
    </row>
    <row r="26" spans="1:15" ht="14.25" customHeight="1">
      <c r="A26" s="24"/>
      <c r="B26" s="26"/>
      <c r="C26" s="22"/>
      <c r="D26" s="23"/>
      <c r="E26" s="27"/>
      <c r="F26" s="171" t="s">
        <v>776</v>
      </c>
      <c r="G26" s="161" t="s">
        <v>778</v>
      </c>
      <c r="H26" s="22">
        <v>3000000</v>
      </c>
      <c r="I26" s="23">
        <f>H26/E25</f>
        <v>4</v>
      </c>
      <c r="J26" s="146">
        <v>1</v>
      </c>
      <c r="K26" s="124"/>
      <c r="L26" s="125"/>
      <c r="M26" s="124">
        <f>H26*$M$2</f>
        <v>2550000</v>
      </c>
      <c r="N26" s="125">
        <v>1.18</v>
      </c>
      <c r="O26" s="35"/>
    </row>
    <row r="27" spans="1:15" ht="15.75">
      <c r="A27" s="24"/>
      <c r="B27" s="26"/>
      <c r="C27" s="22"/>
      <c r="D27" s="23"/>
      <c r="E27" s="27"/>
      <c r="F27" s="171" t="s">
        <v>777</v>
      </c>
      <c r="G27" s="161" t="s">
        <v>779</v>
      </c>
      <c r="H27" s="22">
        <v>2500000</v>
      </c>
      <c r="I27" s="23">
        <f>H27/E25</f>
        <v>3.3333333333333335</v>
      </c>
      <c r="J27" s="147">
        <v>1</v>
      </c>
      <c r="K27" s="124"/>
      <c r="L27" s="125"/>
      <c r="M27" s="192">
        <v>2130000</v>
      </c>
      <c r="N27" s="125">
        <v>1.18</v>
      </c>
      <c r="O27" s="35"/>
    </row>
    <row r="28" spans="1:15" ht="30">
      <c r="A28" s="24">
        <v>12</v>
      </c>
      <c r="B28" s="26" t="s">
        <v>286</v>
      </c>
      <c r="C28" s="22">
        <v>400000</v>
      </c>
      <c r="D28" s="23">
        <v>1.5</v>
      </c>
      <c r="E28" s="27">
        <f>C28*D28</f>
        <v>600000</v>
      </c>
      <c r="F28" s="169">
        <v>12</v>
      </c>
      <c r="G28" s="155" t="s">
        <v>807</v>
      </c>
      <c r="H28" s="22">
        <v>2000000</v>
      </c>
      <c r="I28" s="23">
        <f>H28/E28</f>
        <v>3.3333333333333335</v>
      </c>
      <c r="J28" s="144">
        <v>1</v>
      </c>
      <c r="K28" s="124">
        <v>400000</v>
      </c>
      <c r="L28" s="125">
        <v>1.5</v>
      </c>
      <c r="M28" s="124">
        <f>H28*$M$2</f>
        <v>1700000</v>
      </c>
      <c r="N28" s="125">
        <v>1.18</v>
      </c>
      <c r="O28" s="34"/>
    </row>
    <row r="29" spans="1:15" ht="28.5" customHeight="1">
      <c r="A29" s="24"/>
      <c r="B29" s="26"/>
      <c r="C29" s="22"/>
      <c r="D29" s="23"/>
      <c r="E29" s="27"/>
      <c r="F29" s="169">
        <v>13</v>
      </c>
      <c r="G29" s="155" t="s">
        <v>808</v>
      </c>
      <c r="H29" s="22">
        <v>1500000</v>
      </c>
      <c r="I29" s="23">
        <f>H29/E28</f>
        <v>2.5</v>
      </c>
      <c r="J29" s="144">
        <v>1</v>
      </c>
      <c r="K29" s="124"/>
      <c r="L29" s="125"/>
      <c r="M29" s="192">
        <v>1280000</v>
      </c>
      <c r="N29" s="125">
        <v>1.18</v>
      </c>
      <c r="O29" s="34"/>
    </row>
    <row r="30" spans="1:15" ht="30">
      <c r="A30" s="24">
        <v>13</v>
      </c>
      <c r="B30" s="26" t="s">
        <v>287</v>
      </c>
      <c r="C30" s="22">
        <v>1600000</v>
      </c>
      <c r="D30" s="23">
        <v>4.5</v>
      </c>
      <c r="E30" s="27">
        <f>C30*D30</f>
        <v>7200000</v>
      </c>
      <c r="F30" s="169">
        <v>14</v>
      </c>
      <c r="G30" s="160" t="s">
        <v>844</v>
      </c>
      <c r="H30" s="22">
        <v>10000000</v>
      </c>
      <c r="I30" s="23">
        <f>H30/E30</f>
        <v>1.3888888888888888</v>
      </c>
      <c r="J30" s="144">
        <v>1</v>
      </c>
      <c r="K30" s="124">
        <v>1600000</v>
      </c>
      <c r="L30" s="125">
        <v>4.5</v>
      </c>
      <c r="M30" s="124">
        <f>H30*$M$2</f>
        <v>8500000</v>
      </c>
      <c r="N30" s="125">
        <v>1.18</v>
      </c>
      <c r="O30" s="24"/>
    </row>
    <row r="31" spans="1:15" ht="30.75" customHeight="1">
      <c r="A31" s="24">
        <v>14</v>
      </c>
      <c r="B31" s="26" t="s">
        <v>320</v>
      </c>
      <c r="C31" s="22">
        <v>900000</v>
      </c>
      <c r="D31" s="23">
        <v>2</v>
      </c>
      <c r="E31" s="27">
        <f>C31*D31</f>
        <v>1800000</v>
      </c>
      <c r="F31" s="169">
        <v>15</v>
      </c>
      <c r="G31" s="160" t="s">
        <v>845</v>
      </c>
      <c r="H31" s="22">
        <v>8000000</v>
      </c>
      <c r="I31" s="23">
        <f>H31/E31</f>
        <v>4.444444444444445</v>
      </c>
      <c r="J31" s="144">
        <v>1</v>
      </c>
      <c r="K31" s="124">
        <v>900000</v>
      </c>
      <c r="L31" s="125">
        <v>2</v>
      </c>
      <c r="M31" s="124">
        <f>H31*$M$2</f>
        <v>6800000</v>
      </c>
      <c r="N31" s="125">
        <v>1.18</v>
      </c>
      <c r="O31" s="24"/>
    </row>
    <row r="32" spans="1:15" ht="30">
      <c r="A32" s="24">
        <v>15</v>
      </c>
      <c r="B32" s="26" t="s">
        <v>324</v>
      </c>
      <c r="C32" s="22">
        <v>270000</v>
      </c>
      <c r="D32" s="23">
        <v>11</v>
      </c>
      <c r="E32" s="27">
        <f>C32*D32</f>
        <v>2970000</v>
      </c>
      <c r="F32" s="169">
        <v>16</v>
      </c>
      <c r="G32" s="160" t="s">
        <v>846</v>
      </c>
      <c r="H32" s="22"/>
      <c r="I32" s="23"/>
      <c r="J32" s="144">
        <v>1</v>
      </c>
      <c r="K32" s="124">
        <v>270000</v>
      </c>
      <c r="L32" s="125">
        <v>11</v>
      </c>
      <c r="M32" s="124"/>
      <c r="N32" s="125"/>
      <c r="O32" s="24"/>
    </row>
    <row r="33" spans="1:15" ht="21.75" customHeight="1">
      <c r="A33" s="24"/>
      <c r="B33" s="26"/>
      <c r="C33" s="22"/>
      <c r="D33" s="23"/>
      <c r="E33" s="27"/>
      <c r="F33" s="169" t="s">
        <v>780</v>
      </c>
      <c r="G33" s="160" t="s">
        <v>809</v>
      </c>
      <c r="H33" s="22">
        <v>5000000</v>
      </c>
      <c r="I33" s="23">
        <f>H33/E32</f>
        <v>1.6835016835016836</v>
      </c>
      <c r="J33" s="144">
        <v>1</v>
      </c>
      <c r="K33" s="124"/>
      <c r="L33" s="125"/>
      <c r="M33" s="124">
        <f>H33*$M$2</f>
        <v>4250000</v>
      </c>
      <c r="N33" s="125">
        <v>1.18</v>
      </c>
      <c r="O33" s="352"/>
    </row>
    <row r="34" spans="1:15" ht="15.75">
      <c r="A34" s="24"/>
      <c r="B34" s="26"/>
      <c r="C34" s="22"/>
      <c r="D34" s="23"/>
      <c r="E34" s="27"/>
      <c r="F34" s="172" t="s">
        <v>781</v>
      </c>
      <c r="G34" s="160" t="s">
        <v>810</v>
      </c>
      <c r="H34" s="22">
        <v>4000000</v>
      </c>
      <c r="I34" s="23">
        <f>H34/E32</f>
        <v>1.3468013468013469</v>
      </c>
      <c r="J34" s="144">
        <v>1</v>
      </c>
      <c r="K34" s="124"/>
      <c r="L34" s="125"/>
      <c r="M34" s="124">
        <f>H34*$M$2</f>
        <v>3400000</v>
      </c>
      <c r="N34" s="125">
        <v>1.18</v>
      </c>
      <c r="O34" s="353"/>
    </row>
    <row r="35" spans="1:15" ht="15.75">
      <c r="A35" s="24"/>
      <c r="B35" s="26"/>
      <c r="C35" s="22"/>
      <c r="D35" s="23"/>
      <c r="E35" s="27"/>
      <c r="F35" s="172">
        <v>17</v>
      </c>
      <c r="G35" s="155" t="s">
        <v>832</v>
      </c>
      <c r="H35" s="22">
        <v>4000000</v>
      </c>
      <c r="I35" s="23"/>
      <c r="J35" s="148">
        <v>1</v>
      </c>
      <c r="K35" s="124"/>
      <c r="L35" s="125"/>
      <c r="M35" s="124">
        <f>H35*$M$2</f>
        <v>3400000</v>
      </c>
      <c r="N35" s="125">
        <v>1.18</v>
      </c>
      <c r="O35" s="34"/>
    </row>
    <row r="36" spans="1:15" ht="15.75">
      <c r="A36" s="24"/>
      <c r="B36" s="26"/>
      <c r="C36" s="22"/>
      <c r="D36" s="23"/>
      <c r="E36" s="27"/>
      <c r="F36" s="169">
        <v>18</v>
      </c>
      <c r="G36" s="155" t="s">
        <v>596</v>
      </c>
      <c r="H36" s="22"/>
      <c r="I36" s="23"/>
      <c r="J36" s="148"/>
      <c r="K36" s="124"/>
      <c r="L36" s="125"/>
      <c r="M36" s="124"/>
      <c r="N36" s="125"/>
      <c r="O36" s="34"/>
    </row>
    <row r="37" spans="1:15" ht="20.25" customHeight="1">
      <c r="A37" s="24"/>
      <c r="B37" s="26"/>
      <c r="C37" s="22"/>
      <c r="D37" s="23"/>
      <c r="E37" s="27"/>
      <c r="F37" s="170" t="s">
        <v>829</v>
      </c>
      <c r="G37" s="161" t="s">
        <v>782</v>
      </c>
      <c r="H37" s="22">
        <v>9000000</v>
      </c>
      <c r="I37" s="23"/>
      <c r="J37" s="149">
        <v>1</v>
      </c>
      <c r="K37" s="124"/>
      <c r="L37" s="125"/>
      <c r="M37" s="124">
        <f>H37*$M$2</f>
        <v>7650000</v>
      </c>
      <c r="N37" s="125">
        <v>1.18</v>
      </c>
      <c r="O37" s="34"/>
    </row>
    <row r="38" spans="1:15" ht="18.75" customHeight="1">
      <c r="A38" s="24"/>
      <c r="B38" s="26"/>
      <c r="C38" s="22"/>
      <c r="D38" s="23"/>
      <c r="E38" s="27"/>
      <c r="F38" s="170" t="s">
        <v>830</v>
      </c>
      <c r="G38" s="161" t="s">
        <v>783</v>
      </c>
      <c r="H38" s="22">
        <v>8000000</v>
      </c>
      <c r="I38" s="23"/>
      <c r="J38" s="150">
        <v>1</v>
      </c>
      <c r="K38" s="124"/>
      <c r="L38" s="125"/>
      <c r="M38" s="124">
        <f>H38*$M$2</f>
        <v>6800000</v>
      </c>
      <c r="N38" s="125">
        <v>1.18</v>
      </c>
      <c r="O38" s="34"/>
    </row>
    <row r="39" spans="1:15" ht="18" customHeight="1">
      <c r="A39" s="24"/>
      <c r="B39" s="26"/>
      <c r="C39" s="22"/>
      <c r="D39" s="23"/>
      <c r="E39" s="27"/>
      <c r="F39" s="170" t="s">
        <v>831</v>
      </c>
      <c r="G39" s="161" t="s">
        <v>784</v>
      </c>
      <c r="H39" s="22">
        <v>7000000</v>
      </c>
      <c r="I39" s="23"/>
      <c r="J39" s="150">
        <v>1</v>
      </c>
      <c r="K39" s="124"/>
      <c r="L39" s="125"/>
      <c r="M39" s="124">
        <f>H39*$M$2</f>
        <v>5950000</v>
      </c>
      <c r="N39" s="125">
        <v>1.18</v>
      </c>
      <c r="O39" s="34"/>
    </row>
    <row r="40" spans="1:15" ht="15.75">
      <c r="A40" s="24"/>
      <c r="B40" s="18"/>
      <c r="C40" s="22"/>
      <c r="D40" s="23"/>
      <c r="E40" s="27"/>
      <c r="F40" s="169">
        <v>19</v>
      </c>
      <c r="G40" s="162" t="s">
        <v>597</v>
      </c>
      <c r="H40" s="22">
        <v>4500000</v>
      </c>
      <c r="I40" s="23"/>
      <c r="J40" s="149">
        <v>1</v>
      </c>
      <c r="K40" s="124"/>
      <c r="L40" s="125"/>
      <c r="M40" s="192">
        <v>3800000</v>
      </c>
      <c r="N40" s="125">
        <v>1.18</v>
      </c>
      <c r="O40" s="34"/>
    </row>
    <row r="41" spans="1:15" ht="15.75">
      <c r="A41" s="24"/>
      <c r="B41" s="18"/>
      <c r="C41" s="22"/>
      <c r="D41" s="23"/>
      <c r="E41" s="27"/>
      <c r="F41" s="169">
        <v>20</v>
      </c>
      <c r="G41" s="162" t="s">
        <v>598</v>
      </c>
      <c r="H41" s="22">
        <v>3000000</v>
      </c>
      <c r="I41" s="23"/>
      <c r="J41" s="149">
        <v>1</v>
      </c>
      <c r="K41" s="124"/>
      <c r="L41" s="125"/>
      <c r="M41" s="124">
        <f>H41*$M$2</f>
        <v>2550000</v>
      </c>
      <c r="N41" s="125">
        <v>1.18</v>
      </c>
      <c r="O41" s="34"/>
    </row>
    <row r="42" spans="1:15" ht="30">
      <c r="A42" s="24"/>
      <c r="B42" s="18"/>
      <c r="C42" s="22"/>
      <c r="D42" s="23"/>
      <c r="E42" s="27"/>
      <c r="F42" s="169">
        <v>21</v>
      </c>
      <c r="G42" s="162" t="s">
        <v>599</v>
      </c>
      <c r="H42" s="22">
        <v>4500000</v>
      </c>
      <c r="I42" s="23"/>
      <c r="J42" s="149">
        <v>1</v>
      </c>
      <c r="K42" s="124"/>
      <c r="L42" s="125"/>
      <c r="M42" s="192">
        <v>3800000</v>
      </c>
      <c r="N42" s="125">
        <v>1.18</v>
      </c>
      <c r="O42" s="34"/>
    </row>
    <row r="43" spans="1:15" ht="18" customHeight="1">
      <c r="A43" s="24"/>
      <c r="B43" s="18"/>
      <c r="C43" s="22"/>
      <c r="D43" s="23"/>
      <c r="E43" s="27"/>
      <c r="F43" s="169">
        <v>22</v>
      </c>
      <c r="G43" s="162" t="s">
        <v>600</v>
      </c>
      <c r="H43" s="22">
        <v>4000000</v>
      </c>
      <c r="I43" s="23"/>
      <c r="J43" s="149">
        <v>1</v>
      </c>
      <c r="K43" s="124"/>
      <c r="L43" s="125"/>
      <c r="M43" s="124">
        <f>H43*$M$2</f>
        <v>3400000</v>
      </c>
      <c r="N43" s="125">
        <v>1.18</v>
      </c>
      <c r="O43" s="34"/>
    </row>
    <row r="44" spans="1:15" ht="30">
      <c r="A44" s="24"/>
      <c r="B44" s="18"/>
      <c r="C44" s="22"/>
      <c r="D44" s="23"/>
      <c r="E44" s="27"/>
      <c r="F44" s="169">
        <v>23</v>
      </c>
      <c r="G44" s="162" t="s">
        <v>601</v>
      </c>
      <c r="H44" s="22">
        <v>4000000</v>
      </c>
      <c r="I44" s="23"/>
      <c r="J44" s="149">
        <v>1</v>
      </c>
      <c r="K44" s="124"/>
      <c r="L44" s="125"/>
      <c r="M44" s="124">
        <f>H44*$M$2</f>
        <v>3400000</v>
      </c>
      <c r="N44" s="125">
        <v>1.18</v>
      </c>
      <c r="O44" s="34"/>
    </row>
    <row r="45" spans="1:15" ht="15.75">
      <c r="A45" s="24"/>
      <c r="B45" s="18"/>
      <c r="C45" s="22"/>
      <c r="D45" s="23"/>
      <c r="E45" s="27"/>
      <c r="F45" s="169">
        <v>24</v>
      </c>
      <c r="G45" s="162" t="s">
        <v>602</v>
      </c>
      <c r="H45" s="22">
        <v>3000000</v>
      </c>
      <c r="I45" s="23"/>
      <c r="J45" s="149">
        <v>1</v>
      </c>
      <c r="K45" s="124"/>
      <c r="L45" s="125"/>
      <c r="M45" s="124">
        <f>H45*$M$2</f>
        <v>2550000</v>
      </c>
      <c r="N45" s="125">
        <v>1.18</v>
      </c>
      <c r="O45" s="34"/>
    </row>
    <row r="46" spans="1:15" ht="19.5" customHeight="1">
      <c r="A46" s="24"/>
      <c r="B46" s="18"/>
      <c r="C46" s="22"/>
      <c r="D46" s="23"/>
      <c r="E46" s="27"/>
      <c r="F46" s="169">
        <v>25</v>
      </c>
      <c r="G46" s="162" t="s">
        <v>603</v>
      </c>
      <c r="H46" s="22">
        <v>3500000</v>
      </c>
      <c r="I46" s="23"/>
      <c r="J46" s="149">
        <v>1</v>
      </c>
      <c r="K46" s="124"/>
      <c r="L46" s="125"/>
      <c r="M46" s="192">
        <v>2980000</v>
      </c>
      <c r="N46" s="125">
        <v>1.18</v>
      </c>
      <c r="O46" s="34"/>
    </row>
    <row r="47" spans="1:15" ht="28.5">
      <c r="A47" s="17" t="s">
        <v>110</v>
      </c>
      <c r="B47" s="18" t="s">
        <v>143</v>
      </c>
      <c r="C47" s="22"/>
      <c r="D47" s="23"/>
      <c r="E47" s="27"/>
      <c r="F47" s="168" t="s">
        <v>110</v>
      </c>
      <c r="G47" s="155" t="s">
        <v>143</v>
      </c>
      <c r="H47" s="22"/>
      <c r="I47" s="23"/>
      <c r="J47" s="144"/>
      <c r="K47" s="124"/>
      <c r="L47" s="125"/>
      <c r="M47" s="124"/>
      <c r="N47" s="125"/>
      <c r="O47" s="24"/>
    </row>
    <row r="48" spans="1:15" ht="15.75">
      <c r="A48" s="24">
        <v>1</v>
      </c>
      <c r="B48" s="26" t="s">
        <v>337</v>
      </c>
      <c r="C48" s="22">
        <v>270000</v>
      </c>
      <c r="D48" s="29">
        <v>11</v>
      </c>
      <c r="E48" s="27">
        <f aca="true" t="shared" si="2" ref="E48:E54">C48*D48</f>
        <v>2970000</v>
      </c>
      <c r="F48" s="169">
        <v>1</v>
      </c>
      <c r="G48" s="160" t="s">
        <v>337</v>
      </c>
      <c r="H48" s="22">
        <v>3000000</v>
      </c>
      <c r="I48" s="23"/>
      <c r="J48" s="144">
        <v>1</v>
      </c>
      <c r="K48" s="124">
        <v>270000</v>
      </c>
      <c r="L48" s="135">
        <v>11</v>
      </c>
      <c r="M48" s="124">
        <v>2550000</v>
      </c>
      <c r="N48" s="125">
        <v>1.18</v>
      </c>
      <c r="O48" s="24"/>
    </row>
    <row r="49" spans="1:15" ht="15.75">
      <c r="A49" s="24"/>
      <c r="B49" s="26" t="s">
        <v>338</v>
      </c>
      <c r="C49" s="22">
        <v>270000</v>
      </c>
      <c r="D49" s="29">
        <v>11</v>
      </c>
      <c r="E49" s="27">
        <f t="shared" si="2"/>
        <v>2970000</v>
      </c>
      <c r="F49" s="169">
        <v>2</v>
      </c>
      <c r="G49" s="160" t="s">
        <v>338</v>
      </c>
      <c r="H49" s="22">
        <v>3000000</v>
      </c>
      <c r="I49" s="23">
        <f aca="true" t="shared" si="3" ref="I49:I54">H49/E49</f>
        <v>1.0101010101010102</v>
      </c>
      <c r="J49" s="144">
        <v>1</v>
      </c>
      <c r="K49" s="124">
        <v>270000</v>
      </c>
      <c r="L49" s="135">
        <v>11</v>
      </c>
      <c r="M49" s="124">
        <f aca="true" t="shared" si="4" ref="M49:M54">H49*$M$2</f>
        <v>2550000</v>
      </c>
      <c r="N49" s="125">
        <v>1.18</v>
      </c>
      <c r="O49" s="24"/>
    </row>
    <row r="50" spans="1:15" ht="15.75">
      <c r="A50" s="24"/>
      <c r="B50" s="26" t="s">
        <v>339</v>
      </c>
      <c r="C50" s="22">
        <v>270000</v>
      </c>
      <c r="D50" s="29">
        <v>11</v>
      </c>
      <c r="E50" s="27">
        <f t="shared" si="2"/>
        <v>2970000</v>
      </c>
      <c r="F50" s="169">
        <v>3</v>
      </c>
      <c r="G50" s="160" t="s">
        <v>339</v>
      </c>
      <c r="H50" s="22">
        <v>3000000</v>
      </c>
      <c r="I50" s="23">
        <f t="shared" si="3"/>
        <v>1.0101010101010102</v>
      </c>
      <c r="J50" s="144">
        <v>1</v>
      </c>
      <c r="K50" s="124">
        <v>270000</v>
      </c>
      <c r="L50" s="135">
        <v>11</v>
      </c>
      <c r="M50" s="124">
        <f t="shared" si="4"/>
        <v>2550000</v>
      </c>
      <c r="N50" s="125">
        <v>1.18</v>
      </c>
      <c r="O50" s="24"/>
    </row>
    <row r="51" spans="1:15" ht="15.75">
      <c r="A51" s="24"/>
      <c r="B51" s="26" t="s">
        <v>340</v>
      </c>
      <c r="C51" s="22">
        <v>270000</v>
      </c>
      <c r="D51" s="29">
        <v>11</v>
      </c>
      <c r="E51" s="27">
        <f t="shared" si="2"/>
        <v>2970000</v>
      </c>
      <c r="F51" s="169">
        <v>4</v>
      </c>
      <c r="G51" s="160" t="s">
        <v>340</v>
      </c>
      <c r="H51" s="22">
        <v>3000000</v>
      </c>
      <c r="I51" s="23">
        <f t="shared" si="3"/>
        <v>1.0101010101010102</v>
      </c>
      <c r="J51" s="144">
        <v>1</v>
      </c>
      <c r="K51" s="124">
        <v>270000</v>
      </c>
      <c r="L51" s="135">
        <v>11</v>
      </c>
      <c r="M51" s="124">
        <f t="shared" si="4"/>
        <v>2550000</v>
      </c>
      <c r="N51" s="125">
        <v>1.18</v>
      </c>
      <c r="O51" s="24"/>
    </row>
    <row r="52" spans="1:15" ht="15.75">
      <c r="A52" s="24"/>
      <c r="B52" s="26" t="s">
        <v>341</v>
      </c>
      <c r="C52" s="22">
        <v>270000</v>
      </c>
      <c r="D52" s="29">
        <v>11</v>
      </c>
      <c r="E52" s="27">
        <f t="shared" si="2"/>
        <v>2970000</v>
      </c>
      <c r="F52" s="169">
        <v>5</v>
      </c>
      <c r="G52" s="160" t="s">
        <v>341</v>
      </c>
      <c r="H52" s="22">
        <v>3000000</v>
      </c>
      <c r="I52" s="23">
        <f t="shared" si="3"/>
        <v>1.0101010101010102</v>
      </c>
      <c r="J52" s="144">
        <v>1</v>
      </c>
      <c r="K52" s="124">
        <v>270000</v>
      </c>
      <c r="L52" s="135">
        <v>11</v>
      </c>
      <c r="M52" s="124">
        <f t="shared" si="4"/>
        <v>2550000</v>
      </c>
      <c r="N52" s="125">
        <v>1.18</v>
      </c>
      <c r="O52" s="24"/>
    </row>
    <row r="53" spans="1:15" ht="15.75">
      <c r="A53" s="24"/>
      <c r="B53" s="26" t="s">
        <v>342</v>
      </c>
      <c r="C53" s="22">
        <v>270000</v>
      </c>
      <c r="D53" s="29">
        <v>11</v>
      </c>
      <c r="E53" s="27">
        <f t="shared" si="2"/>
        <v>2970000</v>
      </c>
      <c r="F53" s="169">
        <v>6</v>
      </c>
      <c r="G53" s="160" t="s">
        <v>342</v>
      </c>
      <c r="H53" s="22">
        <v>3000000</v>
      </c>
      <c r="I53" s="23">
        <f t="shared" si="3"/>
        <v>1.0101010101010102</v>
      </c>
      <c r="J53" s="144">
        <v>1</v>
      </c>
      <c r="K53" s="124">
        <v>270000</v>
      </c>
      <c r="L53" s="135">
        <v>11</v>
      </c>
      <c r="M53" s="124">
        <f t="shared" si="4"/>
        <v>2550000</v>
      </c>
      <c r="N53" s="125">
        <v>1.18</v>
      </c>
      <c r="O53" s="24"/>
    </row>
    <row r="54" spans="1:15" ht="15.75">
      <c r="A54" s="24"/>
      <c r="B54" s="26" t="s">
        <v>343</v>
      </c>
      <c r="C54" s="22">
        <v>350000</v>
      </c>
      <c r="D54" s="29">
        <v>8.57</v>
      </c>
      <c r="E54" s="27">
        <f t="shared" si="2"/>
        <v>2999500</v>
      </c>
      <c r="F54" s="169">
        <v>7</v>
      </c>
      <c r="G54" s="160" t="s">
        <v>343</v>
      </c>
      <c r="H54" s="22">
        <v>3000000</v>
      </c>
      <c r="I54" s="23">
        <f t="shared" si="3"/>
        <v>1.0001666944490748</v>
      </c>
      <c r="J54" s="144">
        <v>1</v>
      </c>
      <c r="K54" s="124">
        <v>350000</v>
      </c>
      <c r="L54" s="135">
        <v>8.57</v>
      </c>
      <c r="M54" s="124">
        <f t="shared" si="4"/>
        <v>2550000</v>
      </c>
      <c r="N54" s="125">
        <v>1.18</v>
      </c>
      <c r="O54" s="24"/>
    </row>
    <row r="55" spans="1:15" ht="28.5">
      <c r="A55" s="17" t="s">
        <v>141</v>
      </c>
      <c r="B55" s="18" t="s">
        <v>344</v>
      </c>
      <c r="C55" s="22"/>
      <c r="D55" s="23"/>
      <c r="E55" s="27"/>
      <c r="F55" s="168" t="s">
        <v>141</v>
      </c>
      <c r="G55" s="155" t="s">
        <v>344</v>
      </c>
      <c r="H55" s="22"/>
      <c r="I55" s="23"/>
      <c r="J55" s="144"/>
      <c r="K55" s="124"/>
      <c r="L55" s="125"/>
      <c r="M55" s="124"/>
      <c r="N55" s="125"/>
      <c r="O55" s="24"/>
    </row>
    <row r="56" spans="1:15" ht="30">
      <c r="A56" s="24"/>
      <c r="B56" s="26" t="s">
        <v>131</v>
      </c>
      <c r="C56" s="22">
        <v>350000</v>
      </c>
      <c r="D56" s="23">
        <v>1.5</v>
      </c>
      <c r="E56" s="27">
        <f>C56*D56</f>
        <v>525000</v>
      </c>
      <c r="F56" s="169">
        <v>1</v>
      </c>
      <c r="G56" s="160" t="s">
        <v>131</v>
      </c>
      <c r="H56" s="22">
        <v>3000000</v>
      </c>
      <c r="I56" s="23">
        <f>H56/E56</f>
        <v>5.714285714285714</v>
      </c>
      <c r="J56" s="144">
        <v>1</v>
      </c>
      <c r="K56" s="124">
        <v>350000</v>
      </c>
      <c r="L56" s="125">
        <v>1.5</v>
      </c>
      <c r="M56" s="124">
        <f>H56*$M$2</f>
        <v>2550000</v>
      </c>
      <c r="N56" s="125">
        <v>1.18</v>
      </c>
      <c r="O56" s="24"/>
    </row>
    <row r="57" spans="1:15" ht="30">
      <c r="A57" s="24"/>
      <c r="B57" s="26" t="s">
        <v>132</v>
      </c>
      <c r="C57" s="22">
        <v>270000</v>
      </c>
      <c r="D57" s="23">
        <v>1.5</v>
      </c>
      <c r="E57" s="27">
        <f>C57*D57</f>
        <v>405000</v>
      </c>
      <c r="F57" s="169">
        <v>2</v>
      </c>
      <c r="G57" s="160" t="s">
        <v>132</v>
      </c>
      <c r="H57" s="22">
        <v>2000000</v>
      </c>
      <c r="I57" s="23">
        <f>H57/E57</f>
        <v>4.938271604938271</v>
      </c>
      <c r="J57" s="144">
        <v>1</v>
      </c>
      <c r="K57" s="124">
        <v>270000</v>
      </c>
      <c r="L57" s="125">
        <v>1.5</v>
      </c>
      <c r="M57" s="124">
        <f>H57*$M$2</f>
        <v>1700000</v>
      </c>
      <c r="N57" s="125">
        <v>1.18</v>
      </c>
      <c r="O57" s="24"/>
    </row>
    <row r="58" spans="1:15" ht="30">
      <c r="A58" s="24"/>
      <c r="B58" s="26" t="s">
        <v>133</v>
      </c>
      <c r="C58" s="22">
        <v>200000</v>
      </c>
      <c r="D58" s="23">
        <v>1.5</v>
      </c>
      <c r="E58" s="27">
        <f>C58*D58</f>
        <v>300000</v>
      </c>
      <c r="F58" s="169">
        <v>3</v>
      </c>
      <c r="G58" s="160" t="s">
        <v>133</v>
      </c>
      <c r="H58" s="22">
        <v>1500000</v>
      </c>
      <c r="I58" s="23">
        <f>H58/E58</f>
        <v>5</v>
      </c>
      <c r="J58" s="144">
        <v>1</v>
      </c>
      <c r="K58" s="124">
        <v>200000</v>
      </c>
      <c r="L58" s="125">
        <v>1.5</v>
      </c>
      <c r="M58" s="192">
        <v>1380000</v>
      </c>
      <c r="N58" s="125">
        <v>1.18</v>
      </c>
      <c r="O58" s="24"/>
    </row>
    <row r="59" spans="1:15" ht="15.75">
      <c r="A59" s="17" t="s">
        <v>112</v>
      </c>
      <c r="B59" s="18" t="s">
        <v>134</v>
      </c>
      <c r="C59" s="22"/>
      <c r="D59" s="23"/>
      <c r="E59" s="27"/>
      <c r="F59" s="168" t="s">
        <v>112</v>
      </c>
      <c r="G59" s="155" t="s">
        <v>134</v>
      </c>
      <c r="H59" s="22"/>
      <c r="I59" s="23"/>
      <c r="J59" s="144"/>
      <c r="K59" s="124"/>
      <c r="L59" s="125"/>
      <c r="M59" s="124"/>
      <c r="N59" s="125"/>
      <c r="O59" s="24"/>
    </row>
    <row r="60" spans="1:15" ht="15.75">
      <c r="A60" s="17" t="s">
        <v>888</v>
      </c>
      <c r="B60" s="18" t="s">
        <v>135</v>
      </c>
      <c r="C60" s="22"/>
      <c r="D60" s="23"/>
      <c r="E60" s="27"/>
      <c r="F60" s="168" t="s">
        <v>888</v>
      </c>
      <c r="G60" s="155" t="s">
        <v>135</v>
      </c>
      <c r="H60" s="22"/>
      <c r="I60" s="23"/>
      <c r="J60" s="144"/>
      <c r="K60" s="124"/>
      <c r="L60" s="125"/>
      <c r="M60" s="124"/>
      <c r="N60" s="125"/>
      <c r="O60" s="24"/>
    </row>
    <row r="61" spans="1:15" ht="15.75">
      <c r="A61" s="24">
        <v>1</v>
      </c>
      <c r="B61" s="26" t="s">
        <v>136</v>
      </c>
      <c r="C61" s="22">
        <v>1000000</v>
      </c>
      <c r="D61" s="23">
        <v>1.5</v>
      </c>
      <c r="E61" s="27">
        <f>C61*D61</f>
        <v>1500000</v>
      </c>
      <c r="F61" s="169">
        <v>1</v>
      </c>
      <c r="G61" s="155" t="s">
        <v>136</v>
      </c>
      <c r="H61" s="22">
        <v>8200000</v>
      </c>
      <c r="I61" s="23">
        <f>H61/E61</f>
        <v>5.466666666666667</v>
      </c>
      <c r="J61" s="144">
        <v>1</v>
      </c>
      <c r="K61" s="124">
        <v>1000000</v>
      </c>
      <c r="L61" s="125">
        <v>1.5</v>
      </c>
      <c r="M61" s="124">
        <f>ROUND(H61*$M$2,-5)</f>
        <v>7000000</v>
      </c>
      <c r="N61" s="125">
        <v>1.17</v>
      </c>
      <c r="O61" s="24"/>
    </row>
    <row r="62" spans="1:15" ht="15.75">
      <c r="A62" s="24">
        <v>2</v>
      </c>
      <c r="B62" s="26" t="s">
        <v>137</v>
      </c>
      <c r="C62" s="22"/>
      <c r="D62" s="23">
        <v>0</v>
      </c>
      <c r="E62" s="27"/>
      <c r="F62" s="169">
        <v>2</v>
      </c>
      <c r="G62" s="155" t="s">
        <v>137</v>
      </c>
      <c r="H62" s="22"/>
      <c r="I62" s="23"/>
      <c r="J62" s="144"/>
      <c r="K62" s="124"/>
      <c r="L62" s="125"/>
      <c r="M62" s="124"/>
      <c r="N62" s="125"/>
      <c r="O62" s="24"/>
    </row>
    <row r="63" spans="1:15" ht="30">
      <c r="A63" s="24"/>
      <c r="B63" s="28" t="s">
        <v>325</v>
      </c>
      <c r="C63" s="22">
        <v>1000000</v>
      </c>
      <c r="D63" s="23">
        <v>1.5</v>
      </c>
      <c r="E63" s="27">
        <f>C63*D63</f>
        <v>1500000</v>
      </c>
      <c r="F63" s="170" t="s">
        <v>678</v>
      </c>
      <c r="G63" s="159" t="s">
        <v>325</v>
      </c>
      <c r="H63" s="22">
        <v>7400000</v>
      </c>
      <c r="I63" s="23">
        <f>H63/E63</f>
        <v>4.933333333333334</v>
      </c>
      <c r="J63" s="144">
        <v>2</v>
      </c>
      <c r="K63" s="124">
        <v>1000000</v>
      </c>
      <c r="L63" s="125">
        <v>1.5</v>
      </c>
      <c r="M63" s="124">
        <f>ROUND(H63*$M$2,-5)</f>
        <v>6300000</v>
      </c>
      <c r="N63" s="125">
        <v>1.17</v>
      </c>
      <c r="O63" s="24"/>
    </row>
    <row r="64" spans="1:15" ht="30">
      <c r="A64" s="24"/>
      <c r="B64" s="28" t="s">
        <v>326</v>
      </c>
      <c r="C64" s="22">
        <v>700000</v>
      </c>
      <c r="D64" s="23">
        <v>1.5</v>
      </c>
      <c r="E64" s="27">
        <f>C64*D64</f>
        <v>1050000</v>
      </c>
      <c r="F64" s="170" t="s">
        <v>679</v>
      </c>
      <c r="G64" s="159" t="s">
        <v>326</v>
      </c>
      <c r="H64" s="22">
        <v>8000000</v>
      </c>
      <c r="I64" s="23">
        <f>H64/E64</f>
        <v>7.619047619047619</v>
      </c>
      <c r="J64" s="144">
        <v>1</v>
      </c>
      <c r="K64" s="124">
        <v>700000</v>
      </c>
      <c r="L64" s="125">
        <v>1.5</v>
      </c>
      <c r="M64" s="124">
        <f>ROUND(H64*$M$2,-5)</f>
        <v>6800000</v>
      </c>
      <c r="N64" s="125">
        <v>1.18</v>
      </c>
      <c r="O64" s="24"/>
    </row>
    <row r="65" spans="1:15" ht="15.75">
      <c r="A65" s="24" t="s">
        <v>2</v>
      </c>
      <c r="B65" s="26" t="s">
        <v>138</v>
      </c>
      <c r="C65" s="22">
        <v>850000</v>
      </c>
      <c r="D65" s="23">
        <v>1.5</v>
      </c>
      <c r="E65" s="27">
        <f>C65*D65</f>
        <v>1275000</v>
      </c>
      <c r="F65" s="169" t="s">
        <v>2</v>
      </c>
      <c r="G65" s="155" t="s">
        <v>138</v>
      </c>
      <c r="H65" s="22">
        <v>7400000</v>
      </c>
      <c r="I65" s="23">
        <f>H65/E65</f>
        <v>5.803921568627451</v>
      </c>
      <c r="J65" s="144">
        <v>1</v>
      </c>
      <c r="K65" s="124">
        <v>850000</v>
      </c>
      <c r="L65" s="125">
        <v>1.5</v>
      </c>
      <c r="M65" s="124">
        <f>ROUND(H65*$M$2,-5)</f>
        <v>6300000</v>
      </c>
      <c r="N65" s="125">
        <v>1.17</v>
      </c>
      <c r="O65" s="24"/>
    </row>
    <row r="66" spans="1:15" ht="30">
      <c r="A66" s="24"/>
      <c r="B66" s="26"/>
      <c r="C66" s="22"/>
      <c r="D66" s="23"/>
      <c r="E66" s="27"/>
      <c r="F66" s="169">
        <v>4</v>
      </c>
      <c r="G66" s="160" t="s">
        <v>847</v>
      </c>
      <c r="H66" s="22">
        <v>8000000</v>
      </c>
      <c r="I66" s="23"/>
      <c r="J66" s="144">
        <v>1</v>
      </c>
      <c r="K66" s="124"/>
      <c r="L66" s="125"/>
      <c r="M66" s="124">
        <f>ROUND(H66*$M$2,-5)</f>
        <v>6800000</v>
      </c>
      <c r="N66" s="125">
        <v>1.18</v>
      </c>
      <c r="O66" s="30" t="s">
        <v>834</v>
      </c>
    </row>
    <row r="67" spans="1:15" ht="15.75">
      <c r="A67" s="17" t="s">
        <v>110</v>
      </c>
      <c r="B67" s="18" t="s">
        <v>139</v>
      </c>
      <c r="C67" s="22"/>
      <c r="D67" s="23"/>
      <c r="E67" s="27"/>
      <c r="F67" s="168" t="s">
        <v>110</v>
      </c>
      <c r="G67" s="155" t="s">
        <v>139</v>
      </c>
      <c r="H67" s="22"/>
      <c r="I67" s="23"/>
      <c r="J67" s="144"/>
      <c r="K67" s="124"/>
      <c r="L67" s="125"/>
      <c r="M67" s="124"/>
      <c r="N67" s="125"/>
      <c r="O67" s="24"/>
    </row>
    <row r="68" spans="1:15" ht="15.75">
      <c r="A68" s="24" t="s">
        <v>111</v>
      </c>
      <c r="B68" s="26" t="s">
        <v>387</v>
      </c>
      <c r="C68" s="22">
        <v>850000</v>
      </c>
      <c r="D68" s="23">
        <v>1.5</v>
      </c>
      <c r="E68" s="27">
        <f>C68*D68</f>
        <v>1275000</v>
      </c>
      <c r="F68" s="169" t="s">
        <v>111</v>
      </c>
      <c r="G68" s="160" t="s">
        <v>848</v>
      </c>
      <c r="H68" s="22">
        <v>6600000</v>
      </c>
      <c r="I68" s="23">
        <f>H68/E68</f>
        <v>5.176470588235294</v>
      </c>
      <c r="J68" s="144">
        <v>1</v>
      </c>
      <c r="K68" s="124">
        <v>850000</v>
      </c>
      <c r="L68" s="125">
        <v>1.5</v>
      </c>
      <c r="M68" s="124">
        <f>ROUND(H68*$M$2,-5)</f>
        <v>5600000</v>
      </c>
      <c r="N68" s="125">
        <v>1.18</v>
      </c>
      <c r="O68" s="24"/>
    </row>
    <row r="69" spans="1:15" ht="15.75">
      <c r="A69" s="24" t="s">
        <v>0</v>
      </c>
      <c r="B69" s="26" t="s">
        <v>547</v>
      </c>
      <c r="C69" s="22"/>
      <c r="D69" s="23"/>
      <c r="E69" s="27"/>
      <c r="F69" s="169" t="s">
        <v>0</v>
      </c>
      <c r="G69" s="160" t="s">
        <v>849</v>
      </c>
      <c r="H69" s="22"/>
      <c r="I69" s="23"/>
      <c r="J69" s="144"/>
      <c r="K69" s="124"/>
      <c r="L69" s="125"/>
      <c r="M69" s="124"/>
      <c r="N69" s="125"/>
      <c r="O69" s="24"/>
    </row>
    <row r="70" spans="1:15" ht="15.75">
      <c r="A70" s="24"/>
      <c r="B70" s="26" t="s">
        <v>327</v>
      </c>
      <c r="C70" s="22">
        <v>400000</v>
      </c>
      <c r="D70" s="23">
        <v>1.5</v>
      </c>
      <c r="E70" s="27">
        <f aca="true" t="shared" si="5" ref="E70:E76">C70*D70</f>
        <v>600000</v>
      </c>
      <c r="F70" s="170" t="s">
        <v>678</v>
      </c>
      <c r="G70" s="159" t="s">
        <v>327</v>
      </c>
      <c r="H70" s="22">
        <v>6600000</v>
      </c>
      <c r="I70" s="23">
        <f aca="true" t="shared" si="6" ref="I70:I76">H70/E70</f>
        <v>11</v>
      </c>
      <c r="J70" s="144">
        <v>2</v>
      </c>
      <c r="K70" s="124">
        <v>400000</v>
      </c>
      <c r="L70" s="125">
        <v>1.5</v>
      </c>
      <c r="M70" s="124">
        <f aca="true" t="shared" si="7" ref="M70:M76">ROUND(H70*$M$2,-5)</f>
        <v>5600000</v>
      </c>
      <c r="N70" s="125">
        <v>1.18</v>
      </c>
      <c r="O70" s="24"/>
    </row>
    <row r="71" spans="1:15" ht="30">
      <c r="A71" s="24"/>
      <c r="B71" s="26" t="s">
        <v>317</v>
      </c>
      <c r="C71" s="22">
        <v>400000</v>
      </c>
      <c r="D71" s="23">
        <v>7.5</v>
      </c>
      <c r="E71" s="27">
        <f t="shared" si="5"/>
        <v>3000000</v>
      </c>
      <c r="F71" s="170" t="s">
        <v>679</v>
      </c>
      <c r="G71" s="159" t="s">
        <v>317</v>
      </c>
      <c r="H71" s="22">
        <v>7500000</v>
      </c>
      <c r="I71" s="23">
        <f t="shared" si="6"/>
        <v>2.5</v>
      </c>
      <c r="J71" s="144">
        <v>1</v>
      </c>
      <c r="K71" s="124">
        <v>400000</v>
      </c>
      <c r="L71" s="125">
        <v>7.5</v>
      </c>
      <c r="M71" s="124">
        <f t="shared" si="7"/>
        <v>6400000</v>
      </c>
      <c r="N71" s="125">
        <v>1.17</v>
      </c>
      <c r="O71" s="24"/>
    </row>
    <row r="72" spans="1:15" ht="15.75">
      <c r="A72" s="24" t="s">
        <v>2</v>
      </c>
      <c r="B72" s="26" t="s">
        <v>388</v>
      </c>
      <c r="C72" s="22">
        <v>450000</v>
      </c>
      <c r="D72" s="23">
        <v>1.5</v>
      </c>
      <c r="E72" s="27">
        <f t="shared" si="5"/>
        <v>675000</v>
      </c>
      <c r="F72" s="169" t="s">
        <v>2</v>
      </c>
      <c r="G72" s="160" t="s">
        <v>850</v>
      </c>
      <c r="H72" s="22">
        <v>6600000</v>
      </c>
      <c r="I72" s="23">
        <f t="shared" si="6"/>
        <v>9.777777777777779</v>
      </c>
      <c r="J72" s="144">
        <v>1</v>
      </c>
      <c r="K72" s="124">
        <v>450000</v>
      </c>
      <c r="L72" s="125">
        <v>1.5</v>
      </c>
      <c r="M72" s="124">
        <f t="shared" si="7"/>
        <v>5600000</v>
      </c>
      <c r="N72" s="125">
        <v>1.18</v>
      </c>
      <c r="O72" s="24"/>
    </row>
    <row r="73" spans="1:15" ht="30">
      <c r="A73" s="24" t="s">
        <v>3</v>
      </c>
      <c r="B73" s="26" t="s">
        <v>389</v>
      </c>
      <c r="C73" s="22">
        <v>520000</v>
      </c>
      <c r="D73" s="23">
        <v>1.5</v>
      </c>
      <c r="E73" s="27">
        <f t="shared" si="5"/>
        <v>780000</v>
      </c>
      <c r="F73" s="169" t="s">
        <v>3</v>
      </c>
      <c r="G73" s="160" t="s">
        <v>851</v>
      </c>
      <c r="H73" s="22">
        <v>6600000</v>
      </c>
      <c r="I73" s="23">
        <f t="shared" si="6"/>
        <v>8.461538461538462</v>
      </c>
      <c r="J73" s="144">
        <v>1</v>
      </c>
      <c r="K73" s="124">
        <v>520000</v>
      </c>
      <c r="L73" s="125">
        <v>1.5</v>
      </c>
      <c r="M73" s="124">
        <f t="shared" si="7"/>
        <v>5600000</v>
      </c>
      <c r="N73" s="125">
        <v>1.18</v>
      </c>
      <c r="O73" s="30"/>
    </row>
    <row r="74" spans="1:15" ht="16.5" customHeight="1">
      <c r="A74" s="24" t="s">
        <v>5</v>
      </c>
      <c r="B74" s="26" t="s">
        <v>390</v>
      </c>
      <c r="C74" s="22">
        <v>400000</v>
      </c>
      <c r="D74" s="23">
        <v>1.5</v>
      </c>
      <c r="E74" s="27">
        <f t="shared" si="5"/>
        <v>600000</v>
      </c>
      <c r="F74" s="169" t="s">
        <v>5</v>
      </c>
      <c r="G74" s="160" t="s">
        <v>852</v>
      </c>
      <c r="H74" s="22">
        <v>6000000</v>
      </c>
      <c r="I74" s="23">
        <f t="shared" si="6"/>
        <v>10</v>
      </c>
      <c r="J74" s="144">
        <v>1</v>
      </c>
      <c r="K74" s="124">
        <v>400000</v>
      </c>
      <c r="L74" s="125">
        <v>1.5</v>
      </c>
      <c r="M74" s="124">
        <f t="shared" si="7"/>
        <v>5100000</v>
      </c>
      <c r="N74" s="125">
        <v>1.18</v>
      </c>
      <c r="O74" s="30"/>
    </row>
    <row r="75" spans="1:15" ht="16.5" customHeight="1">
      <c r="A75" s="24" t="s">
        <v>7</v>
      </c>
      <c r="B75" s="26" t="s">
        <v>391</v>
      </c>
      <c r="C75" s="22">
        <v>400000</v>
      </c>
      <c r="D75" s="23">
        <v>1.5</v>
      </c>
      <c r="E75" s="27">
        <f t="shared" si="5"/>
        <v>600000</v>
      </c>
      <c r="F75" s="169" t="s">
        <v>7</v>
      </c>
      <c r="G75" s="160" t="s">
        <v>853</v>
      </c>
      <c r="H75" s="22">
        <v>5000000</v>
      </c>
      <c r="I75" s="23">
        <f t="shared" si="6"/>
        <v>8.333333333333334</v>
      </c>
      <c r="J75" s="144">
        <v>1</v>
      </c>
      <c r="K75" s="124">
        <v>400000</v>
      </c>
      <c r="L75" s="125">
        <v>1.5</v>
      </c>
      <c r="M75" s="124">
        <f t="shared" si="7"/>
        <v>4300000</v>
      </c>
      <c r="N75" s="125">
        <v>1.16</v>
      </c>
      <c r="O75" s="30"/>
    </row>
    <row r="76" spans="1:15" ht="15.75" customHeight="1">
      <c r="A76" s="24" t="s">
        <v>9</v>
      </c>
      <c r="B76" s="26" t="s">
        <v>392</v>
      </c>
      <c r="C76" s="22">
        <v>520000</v>
      </c>
      <c r="D76" s="23">
        <v>1.5</v>
      </c>
      <c r="E76" s="27">
        <f t="shared" si="5"/>
        <v>780000</v>
      </c>
      <c r="F76" s="169" t="s">
        <v>9</v>
      </c>
      <c r="G76" s="160" t="s">
        <v>854</v>
      </c>
      <c r="H76" s="22">
        <v>6600000</v>
      </c>
      <c r="I76" s="23">
        <f t="shared" si="6"/>
        <v>8.461538461538462</v>
      </c>
      <c r="J76" s="144">
        <v>1</v>
      </c>
      <c r="K76" s="124">
        <v>520000</v>
      </c>
      <c r="L76" s="125">
        <v>1.5</v>
      </c>
      <c r="M76" s="124">
        <f t="shared" si="7"/>
        <v>5600000</v>
      </c>
      <c r="N76" s="125">
        <v>1.18</v>
      </c>
      <c r="O76" s="30"/>
    </row>
    <row r="77" spans="1:15" ht="30">
      <c r="A77" s="24" t="s">
        <v>11</v>
      </c>
      <c r="B77" s="26" t="s">
        <v>393</v>
      </c>
      <c r="C77" s="22"/>
      <c r="D77" s="23"/>
      <c r="E77" s="27"/>
      <c r="F77" s="169" t="s">
        <v>11</v>
      </c>
      <c r="G77" s="160" t="s">
        <v>855</v>
      </c>
      <c r="H77" s="22"/>
      <c r="I77" s="23"/>
      <c r="J77" s="144"/>
      <c r="K77" s="124"/>
      <c r="L77" s="125"/>
      <c r="M77" s="124"/>
      <c r="N77" s="125"/>
      <c r="O77" s="30"/>
    </row>
    <row r="78" spans="1:15" ht="31.5" customHeight="1">
      <c r="A78" s="24"/>
      <c r="B78" s="26"/>
      <c r="C78" s="22">
        <v>400000</v>
      </c>
      <c r="D78" s="23">
        <v>1.5</v>
      </c>
      <c r="E78" s="27">
        <f>C78*D78</f>
        <v>600000</v>
      </c>
      <c r="F78" s="169"/>
      <c r="G78" s="160" t="s">
        <v>835</v>
      </c>
      <c r="H78" s="22">
        <v>6600001</v>
      </c>
      <c r="I78" s="23">
        <f>H78/E78</f>
        <v>11.000001666666666</v>
      </c>
      <c r="J78" s="144">
        <v>1</v>
      </c>
      <c r="K78" s="124">
        <v>400000</v>
      </c>
      <c r="L78" s="125">
        <v>1.5</v>
      </c>
      <c r="M78" s="124">
        <f>ROUND(H78*$M$2,-5)</f>
        <v>5600000</v>
      </c>
      <c r="N78" s="125">
        <v>1.18</v>
      </c>
      <c r="O78" s="30"/>
    </row>
    <row r="79" spans="1:15" ht="15.75" customHeight="1">
      <c r="A79" s="24"/>
      <c r="B79" s="26"/>
      <c r="C79" s="22">
        <v>400000</v>
      </c>
      <c r="D79" s="23">
        <v>1.5</v>
      </c>
      <c r="E79" s="27">
        <f>C79*D79</f>
        <v>600000</v>
      </c>
      <c r="F79" s="169"/>
      <c r="G79" s="160" t="s">
        <v>836</v>
      </c>
      <c r="H79" s="22">
        <v>5300000</v>
      </c>
      <c r="I79" s="23">
        <f>H79/E79</f>
        <v>8.833333333333334</v>
      </c>
      <c r="J79" s="144">
        <v>2</v>
      </c>
      <c r="K79" s="124">
        <v>400000</v>
      </c>
      <c r="L79" s="125">
        <v>1.5</v>
      </c>
      <c r="M79" s="124">
        <f>ROUND(H79*$M$2,-5)</f>
        <v>4500000</v>
      </c>
      <c r="N79" s="125">
        <v>1.18</v>
      </c>
      <c r="O79" s="30"/>
    </row>
    <row r="80" spans="1:15" ht="15.75">
      <c r="A80" s="24" t="s">
        <v>13</v>
      </c>
      <c r="B80" s="26" t="s">
        <v>140</v>
      </c>
      <c r="C80" s="22"/>
      <c r="D80" s="23"/>
      <c r="E80" s="27"/>
      <c r="F80" s="169" t="s">
        <v>13</v>
      </c>
      <c r="G80" s="155" t="s">
        <v>140</v>
      </c>
      <c r="H80" s="22"/>
      <c r="I80" s="23"/>
      <c r="J80" s="151"/>
      <c r="K80" s="124"/>
      <c r="L80" s="125"/>
      <c r="M80" s="124"/>
      <c r="N80" s="125"/>
      <c r="O80" s="30"/>
    </row>
    <row r="81" spans="1:15" ht="45">
      <c r="A81" s="24"/>
      <c r="B81" s="26" t="s">
        <v>328</v>
      </c>
      <c r="C81" s="22">
        <v>520000</v>
      </c>
      <c r="D81" s="23">
        <v>1.5</v>
      </c>
      <c r="E81" s="27">
        <f>C81*D81</f>
        <v>780000</v>
      </c>
      <c r="F81" s="170" t="s">
        <v>785</v>
      </c>
      <c r="G81" s="159" t="s">
        <v>328</v>
      </c>
      <c r="H81" s="22">
        <v>6600000</v>
      </c>
      <c r="I81" s="23">
        <f>H81/E81</f>
        <v>8.461538461538462</v>
      </c>
      <c r="J81" s="144">
        <v>1</v>
      </c>
      <c r="K81" s="124">
        <v>520000</v>
      </c>
      <c r="L81" s="125">
        <v>1.5</v>
      </c>
      <c r="M81" s="124">
        <f>ROUND(H81*$M$2,-5)</f>
        <v>5600000</v>
      </c>
      <c r="N81" s="125">
        <v>1.18</v>
      </c>
      <c r="O81" s="30"/>
    </row>
    <row r="82" spans="1:15" ht="33.75" customHeight="1">
      <c r="A82" s="24"/>
      <c r="B82" s="26" t="s">
        <v>329</v>
      </c>
      <c r="C82" s="22">
        <v>520000</v>
      </c>
      <c r="D82" s="23">
        <v>1.5</v>
      </c>
      <c r="E82" s="27">
        <f>C82*D82</f>
        <v>780000</v>
      </c>
      <c r="F82" s="170" t="s">
        <v>786</v>
      </c>
      <c r="G82" s="159" t="s">
        <v>329</v>
      </c>
      <c r="H82" s="22">
        <v>5900000</v>
      </c>
      <c r="I82" s="23">
        <f>H82/E82</f>
        <v>7.564102564102564</v>
      </c>
      <c r="J82" s="144">
        <v>2</v>
      </c>
      <c r="K82" s="124">
        <v>520000</v>
      </c>
      <c r="L82" s="125">
        <v>1.5</v>
      </c>
      <c r="M82" s="124">
        <f>ROUND(H82*$M$2,-5)</f>
        <v>5000000</v>
      </c>
      <c r="N82" s="125">
        <v>1.18</v>
      </c>
      <c r="O82" s="30"/>
    </row>
    <row r="83" spans="1:15" ht="30">
      <c r="A83" s="24">
        <v>11</v>
      </c>
      <c r="B83" s="26" t="s">
        <v>231</v>
      </c>
      <c r="C83" s="22">
        <v>700000</v>
      </c>
      <c r="D83" s="23">
        <v>1.5</v>
      </c>
      <c r="E83" s="27">
        <f>C83*D83</f>
        <v>1050000</v>
      </c>
      <c r="F83" s="169">
        <v>11</v>
      </c>
      <c r="G83" s="155" t="s">
        <v>231</v>
      </c>
      <c r="H83" s="22"/>
      <c r="I83" s="23"/>
      <c r="J83" s="151"/>
      <c r="K83" s="124"/>
      <c r="L83" s="125"/>
      <c r="M83" s="124"/>
      <c r="N83" s="125"/>
      <c r="O83" s="30"/>
    </row>
    <row r="84" spans="1:15" ht="30">
      <c r="A84" s="24"/>
      <c r="B84" s="26"/>
      <c r="C84" s="22"/>
      <c r="D84" s="23"/>
      <c r="E84" s="27"/>
      <c r="F84" s="170" t="s">
        <v>776</v>
      </c>
      <c r="G84" s="159" t="s">
        <v>805</v>
      </c>
      <c r="H84" s="22">
        <v>5300000</v>
      </c>
      <c r="I84" s="23">
        <f>H84/E83</f>
        <v>5.0476190476190474</v>
      </c>
      <c r="J84" s="144">
        <v>1</v>
      </c>
      <c r="K84" s="124"/>
      <c r="L84" s="125"/>
      <c r="M84" s="124">
        <f>ROUND(H84*$M$2,-5)</f>
        <v>4500000</v>
      </c>
      <c r="N84" s="125">
        <v>1.18</v>
      </c>
      <c r="O84" s="30"/>
    </row>
    <row r="85" spans="1:15" ht="30">
      <c r="A85" s="24"/>
      <c r="B85" s="26"/>
      <c r="C85" s="22"/>
      <c r="D85" s="23"/>
      <c r="E85" s="27"/>
      <c r="F85" s="170" t="s">
        <v>777</v>
      </c>
      <c r="G85" s="159" t="s">
        <v>806</v>
      </c>
      <c r="H85" s="22">
        <v>4500000</v>
      </c>
      <c r="I85" s="23">
        <f>H85/E83</f>
        <v>4.285714285714286</v>
      </c>
      <c r="J85" s="144">
        <v>1</v>
      </c>
      <c r="K85" s="124"/>
      <c r="L85" s="125"/>
      <c r="M85" s="124">
        <f>ROUND(H85*$M$2,-5)</f>
        <v>3800000</v>
      </c>
      <c r="N85" s="125">
        <v>1.18</v>
      </c>
      <c r="O85" s="30"/>
    </row>
    <row r="86" spans="1:15" ht="37.5" customHeight="1">
      <c r="A86" s="17" t="s">
        <v>141</v>
      </c>
      <c r="B86" s="18" t="s">
        <v>176</v>
      </c>
      <c r="C86" s="22"/>
      <c r="D86" s="23"/>
      <c r="E86" s="27"/>
      <c r="F86" s="168" t="s">
        <v>141</v>
      </c>
      <c r="G86" s="155" t="s">
        <v>176</v>
      </c>
      <c r="H86" s="22"/>
      <c r="I86" s="23"/>
      <c r="J86" s="148"/>
      <c r="K86" s="124"/>
      <c r="L86" s="125"/>
      <c r="M86" s="124"/>
      <c r="N86" s="125"/>
      <c r="O86" s="30"/>
    </row>
    <row r="87" spans="1:15" ht="30">
      <c r="A87" s="24" t="s">
        <v>111</v>
      </c>
      <c r="B87" s="26" t="s">
        <v>131</v>
      </c>
      <c r="C87" s="22">
        <v>300000</v>
      </c>
      <c r="D87" s="23">
        <v>2</v>
      </c>
      <c r="E87" s="27">
        <f>C87*D87</f>
        <v>600000</v>
      </c>
      <c r="F87" s="169" t="s">
        <v>111</v>
      </c>
      <c r="G87" s="160" t="s">
        <v>131</v>
      </c>
      <c r="H87" s="22">
        <v>5000000</v>
      </c>
      <c r="I87" s="23">
        <f>H87/E87</f>
        <v>8.333333333333334</v>
      </c>
      <c r="J87" s="152">
        <v>1</v>
      </c>
      <c r="K87" s="124">
        <v>300000</v>
      </c>
      <c r="L87" s="125">
        <v>2</v>
      </c>
      <c r="M87" s="124">
        <f>ROUND(H87*$M$2,-5)</f>
        <v>4300000</v>
      </c>
      <c r="N87" s="125">
        <v>1.16</v>
      </c>
      <c r="O87" s="30"/>
    </row>
    <row r="88" spans="1:15" ht="30">
      <c r="A88" s="24" t="s">
        <v>0</v>
      </c>
      <c r="B88" s="26" t="s">
        <v>132</v>
      </c>
      <c r="C88" s="22">
        <v>250000</v>
      </c>
      <c r="D88" s="23">
        <v>2</v>
      </c>
      <c r="E88" s="27">
        <f>C88*D88</f>
        <v>500000</v>
      </c>
      <c r="F88" s="169" t="s">
        <v>0</v>
      </c>
      <c r="G88" s="160" t="s">
        <v>132</v>
      </c>
      <c r="H88" s="22">
        <v>4000000</v>
      </c>
      <c r="I88" s="23">
        <f>H88/E88</f>
        <v>8</v>
      </c>
      <c r="J88" s="153">
        <v>1</v>
      </c>
      <c r="K88" s="124">
        <v>250000</v>
      </c>
      <c r="L88" s="125">
        <v>2</v>
      </c>
      <c r="M88" s="124">
        <f>ROUND(H88*$M$2,-5)</f>
        <v>3400000</v>
      </c>
      <c r="N88" s="125">
        <v>1.18</v>
      </c>
      <c r="O88" s="30"/>
    </row>
    <row r="89" spans="1:15" ht="30">
      <c r="A89" s="24">
        <v>3</v>
      </c>
      <c r="B89" s="26" t="s">
        <v>177</v>
      </c>
      <c r="C89" s="22">
        <v>200000</v>
      </c>
      <c r="D89" s="23">
        <v>2</v>
      </c>
      <c r="E89" s="27">
        <f>C89*D89</f>
        <v>400000</v>
      </c>
      <c r="F89" s="169">
        <v>3</v>
      </c>
      <c r="G89" s="160" t="s">
        <v>177</v>
      </c>
      <c r="H89" s="22">
        <v>3000000</v>
      </c>
      <c r="I89" s="23">
        <f>H89/E89</f>
        <v>7.5</v>
      </c>
      <c r="J89" s="153">
        <v>1</v>
      </c>
      <c r="K89" s="124">
        <v>200000</v>
      </c>
      <c r="L89" s="125">
        <v>2</v>
      </c>
      <c r="M89" s="124">
        <f>ROUND(H89*$M$2,-5)</f>
        <v>2600000</v>
      </c>
      <c r="N89" s="125">
        <v>1.15</v>
      </c>
      <c r="O89" s="30"/>
    </row>
    <row r="90" spans="1:15" ht="15.75">
      <c r="A90" s="24"/>
      <c r="B90" s="26"/>
      <c r="C90" s="22"/>
      <c r="D90" s="23"/>
      <c r="E90" s="27"/>
      <c r="F90" s="169"/>
      <c r="G90" s="163" t="s">
        <v>791</v>
      </c>
      <c r="H90" s="22"/>
      <c r="I90" s="23"/>
      <c r="J90" s="153"/>
      <c r="K90" s="124"/>
      <c r="L90" s="125"/>
      <c r="M90" s="124"/>
      <c r="N90" s="125"/>
      <c r="O90" s="30"/>
    </row>
    <row r="91" spans="1:15" ht="15.75">
      <c r="A91" s="24"/>
      <c r="B91" s="26"/>
      <c r="C91" s="22"/>
      <c r="D91" s="23"/>
      <c r="E91" s="27"/>
      <c r="F91" s="168" t="s">
        <v>792</v>
      </c>
      <c r="G91" s="155" t="s">
        <v>788</v>
      </c>
      <c r="H91" s="22"/>
      <c r="I91" s="23"/>
      <c r="J91" s="153"/>
      <c r="K91" s="124"/>
      <c r="L91" s="125"/>
      <c r="M91" s="124"/>
      <c r="N91" s="125"/>
      <c r="O91" s="30"/>
    </row>
    <row r="92" spans="1:15" ht="18" customHeight="1">
      <c r="A92" s="24"/>
      <c r="B92" s="26"/>
      <c r="C92" s="22"/>
      <c r="D92" s="23"/>
      <c r="E92" s="27"/>
      <c r="F92" s="169">
        <v>1</v>
      </c>
      <c r="G92" s="160" t="s">
        <v>789</v>
      </c>
      <c r="H92" s="22">
        <v>5000000</v>
      </c>
      <c r="I92" s="23"/>
      <c r="J92" s="153">
        <v>1</v>
      </c>
      <c r="K92" s="124"/>
      <c r="L92" s="125"/>
      <c r="M92" s="124">
        <f>ROUND(H92*$M$2,-5)</f>
        <v>4300000</v>
      </c>
      <c r="N92" s="125">
        <v>1.16</v>
      </c>
      <c r="O92" s="30"/>
    </row>
    <row r="93" spans="1:15" ht="18.75" customHeight="1">
      <c r="A93" s="24"/>
      <c r="B93" s="26"/>
      <c r="C93" s="22"/>
      <c r="D93" s="23"/>
      <c r="E93" s="27"/>
      <c r="F93" s="169">
        <v>2</v>
      </c>
      <c r="G93" s="160" t="s">
        <v>790</v>
      </c>
      <c r="H93" s="22">
        <v>4000000</v>
      </c>
      <c r="I93" s="23"/>
      <c r="J93" s="153">
        <v>1</v>
      </c>
      <c r="K93" s="124"/>
      <c r="L93" s="125"/>
      <c r="M93" s="124">
        <f>ROUND(H93*$M$2,-5)</f>
        <v>3400000</v>
      </c>
      <c r="N93" s="125">
        <v>1.18</v>
      </c>
      <c r="O93" s="30"/>
    </row>
    <row r="94" spans="1:15" ht="15.75">
      <c r="A94" s="17" t="s">
        <v>113</v>
      </c>
      <c r="B94" s="18" t="s">
        <v>142</v>
      </c>
      <c r="C94" s="22"/>
      <c r="D94" s="23"/>
      <c r="E94" s="27"/>
      <c r="F94" s="168" t="s">
        <v>113</v>
      </c>
      <c r="G94" s="155" t="s">
        <v>142</v>
      </c>
      <c r="H94" s="22"/>
      <c r="I94" s="23"/>
      <c r="J94" s="153"/>
      <c r="K94" s="124"/>
      <c r="L94" s="125"/>
      <c r="M94" s="124"/>
      <c r="N94" s="125"/>
      <c r="O94" s="30"/>
    </row>
    <row r="95" spans="1:15" ht="28.5">
      <c r="A95" s="17" t="s">
        <v>888</v>
      </c>
      <c r="B95" s="18" t="s">
        <v>143</v>
      </c>
      <c r="C95" s="22"/>
      <c r="D95" s="23"/>
      <c r="E95" s="27"/>
      <c r="F95" s="168" t="s">
        <v>888</v>
      </c>
      <c r="G95" s="155" t="s">
        <v>143</v>
      </c>
      <c r="H95" s="22"/>
      <c r="I95" s="23"/>
      <c r="J95" s="153"/>
      <c r="K95" s="124"/>
      <c r="L95" s="125"/>
      <c r="M95" s="124"/>
      <c r="N95" s="125"/>
      <c r="O95" s="30"/>
    </row>
    <row r="96" spans="1:15" ht="30">
      <c r="A96" s="24" t="s">
        <v>111</v>
      </c>
      <c r="B96" s="26" t="s">
        <v>144</v>
      </c>
      <c r="C96" s="22">
        <v>350000</v>
      </c>
      <c r="D96" s="23">
        <v>3</v>
      </c>
      <c r="E96" s="27">
        <f>C96*D96</f>
        <v>1050000</v>
      </c>
      <c r="F96" s="169" t="s">
        <v>111</v>
      </c>
      <c r="G96" s="160" t="s">
        <v>144</v>
      </c>
      <c r="H96" s="22"/>
      <c r="I96" s="23"/>
      <c r="J96" s="153"/>
      <c r="K96" s="124"/>
      <c r="L96" s="125"/>
      <c r="M96" s="124"/>
      <c r="N96" s="125"/>
      <c r="O96" s="30"/>
    </row>
    <row r="97" spans="1:15" ht="30">
      <c r="A97" s="24"/>
      <c r="B97" s="26"/>
      <c r="C97" s="22"/>
      <c r="D97" s="23"/>
      <c r="E97" s="27"/>
      <c r="F97" s="170" t="s">
        <v>586</v>
      </c>
      <c r="G97" s="159" t="s">
        <v>580</v>
      </c>
      <c r="H97" s="22">
        <v>6000000</v>
      </c>
      <c r="I97" s="23">
        <f>H97/E96</f>
        <v>5.714285714285714</v>
      </c>
      <c r="J97" s="153">
        <v>1</v>
      </c>
      <c r="K97" s="124"/>
      <c r="L97" s="125"/>
      <c r="M97" s="124">
        <f aca="true" t="shared" si="8" ref="M97:M104">H97*$M$2</f>
        <v>5100000</v>
      </c>
      <c r="N97" s="125">
        <v>1.18</v>
      </c>
      <c r="O97" s="30"/>
    </row>
    <row r="98" spans="1:15" ht="30">
      <c r="A98" s="24"/>
      <c r="B98" s="26"/>
      <c r="C98" s="22"/>
      <c r="D98" s="23"/>
      <c r="E98" s="27"/>
      <c r="F98" s="170" t="s">
        <v>591</v>
      </c>
      <c r="G98" s="159" t="s">
        <v>581</v>
      </c>
      <c r="H98" s="22">
        <v>5000000</v>
      </c>
      <c r="I98" s="23">
        <f>H98/E96</f>
        <v>4.761904761904762</v>
      </c>
      <c r="J98" s="153">
        <v>1</v>
      </c>
      <c r="K98" s="124"/>
      <c r="L98" s="125"/>
      <c r="M98" s="124">
        <f t="shared" si="8"/>
        <v>4250000</v>
      </c>
      <c r="N98" s="125">
        <v>1.18</v>
      </c>
      <c r="O98" s="30"/>
    </row>
    <row r="99" spans="1:15" ht="30">
      <c r="A99" s="24" t="s">
        <v>0</v>
      </c>
      <c r="B99" s="26" t="s">
        <v>145</v>
      </c>
      <c r="C99" s="22">
        <v>350000</v>
      </c>
      <c r="D99" s="23">
        <v>3</v>
      </c>
      <c r="E99" s="27">
        <f aca="true" t="shared" si="9" ref="E99:E105">C99*D99</f>
        <v>1050000</v>
      </c>
      <c r="F99" s="169" t="s">
        <v>0</v>
      </c>
      <c r="G99" s="160" t="s">
        <v>145</v>
      </c>
      <c r="H99" s="22">
        <v>5000000</v>
      </c>
      <c r="I99" s="23">
        <f aca="true" t="shared" si="10" ref="I99:I105">H99/E99</f>
        <v>4.761904761904762</v>
      </c>
      <c r="J99" s="153">
        <v>1</v>
      </c>
      <c r="K99" s="124">
        <v>350000</v>
      </c>
      <c r="L99" s="125">
        <v>3</v>
      </c>
      <c r="M99" s="124">
        <f t="shared" si="8"/>
        <v>4250000</v>
      </c>
      <c r="N99" s="125">
        <v>1.18</v>
      </c>
      <c r="O99" s="30"/>
    </row>
    <row r="100" spans="1:15" ht="30">
      <c r="A100" s="24" t="s">
        <v>2</v>
      </c>
      <c r="B100" s="26" t="s">
        <v>146</v>
      </c>
      <c r="C100" s="22">
        <v>350000</v>
      </c>
      <c r="D100" s="23">
        <v>3</v>
      </c>
      <c r="E100" s="27">
        <f t="shared" si="9"/>
        <v>1050000</v>
      </c>
      <c r="F100" s="169" t="s">
        <v>2</v>
      </c>
      <c r="G100" s="160" t="s">
        <v>146</v>
      </c>
      <c r="H100" s="22">
        <v>5000000</v>
      </c>
      <c r="I100" s="23">
        <f t="shared" si="10"/>
        <v>4.761904761904762</v>
      </c>
      <c r="J100" s="153">
        <v>1</v>
      </c>
      <c r="K100" s="124">
        <v>350000</v>
      </c>
      <c r="L100" s="125">
        <v>3</v>
      </c>
      <c r="M100" s="124">
        <f t="shared" si="8"/>
        <v>4250000</v>
      </c>
      <c r="N100" s="125">
        <v>1.18</v>
      </c>
      <c r="O100" s="30"/>
    </row>
    <row r="101" spans="1:15" ht="15.75">
      <c r="A101" s="24" t="s">
        <v>3</v>
      </c>
      <c r="B101" s="26" t="s">
        <v>147</v>
      </c>
      <c r="C101" s="22">
        <v>350000</v>
      </c>
      <c r="D101" s="23">
        <v>3</v>
      </c>
      <c r="E101" s="27">
        <f t="shared" si="9"/>
        <v>1050000</v>
      </c>
      <c r="F101" s="169" t="s">
        <v>3</v>
      </c>
      <c r="G101" s="160" t="s">
        <v>147</v>
      </c>
      <c r="H101" s="22">
        <v>4000000</v>
      </c>
      <c r="I101" s="23">
        <f t="shared" si="10"/>
        <v>3.8095238095238093</v>
      </c>
      <c r="J101" s="148">
        <v>1</v>
      </c>
      <c r="K101" s="124">
        <v>350000</v>
      </c>
      <c r="L101" s="125">
        <v>3</v>
      </c>
      <c r="M101" s="124">
        <f t="shared" si="8"/>
        <v>3400000</v>
      </c>
      <c r="N101" s="125">
        <v>1.18</v>
      </c>
      <c r="O101" s="30"/>
    </row>
    <row r="102" spans="1:15" ht="30">
      <c r="A102" s="24">
        <v>5</v>
      </c>
      <c r="B102" s="26" t="s">
        <v>160</v>
      </c>
      <c r="C102" s="22">
        <v>350000</v>
      </c>
      <c r="D102" s="23">
        <v>3</v>
      </c>
      <c r="E102" s="27">
        <f t="shared" si="9"/>
        <v>1050000</v>
      </c>
      <c r="F102" s="169">
        <v>5</v>
      </c>
      <c r="G102" s="160" t="s">
        <v>582</v>
      </c>
      <c r="H102" s="22">
        <v>4000000</v>
      </c>
      <c r="I102" s="23">
        <f t="shared" si="10"/>
        <v>3.8095238095238093</v>
      </c>
      <c r="J102" s="148">
        <v>1</v>
      </c>
      <c r="K102" s="124">
        <v>350000</v>
      </c>
      <c r="L102" s="125">
        <v>3</v>
      </c>
      <c r="M102" s="124">
        <f t="shared" si="8"/>
        <v>3400000</v>
      </c>
      <c r="N102" s="125">
        <v>1.18</v>
      </c>
      <c r="O102" s="30"/>
    </row>
    <row r="103" spans="1:15" ht="30">
      <c r="A103" s="24">
        <v>6</v>
      </c>
      <c r="B103" s="26" t="s">
        <v>161</v>
      </c>
      <c r="C103" s="22">
        <v>350000</v>
      </c>
      <c r="D103" s="23">
        <v>3</v>
      </c>
      <c r="E103" s="27">
        <f t="shared" si="9"/>
        <v>1050000</v>
      </c>
      <c r="F103" s="169">
        <v>6</v>
      </c>
      <c r="G103" s="160" t="s">
        <v>161</v>
      </c>
      <c r="H103" s="22">
        <v>4000000</v>
      </c>
      <c r="I103" s="23">
        <f t="shared" si="10"/>
        <v>3.8095238095238093</v>
      </c>
      <c r="J103" s="148">
        <v>1</v>
      </c>
      <c r="K103" s="124">
        <v>350000</v>
      </c>
      <c r="L103" s="125">
        <v>3</v>
      </c>
      <c r="M103" s="124">
        <f t="shared" si="8"/>
        <v>3400000</v>
      </c>
      <c r="N103" s="125">
        <v>1.18</v>
      </c>
      <c r="O103" s="30"/>
    </row>
    <row r="104" spans="1:15" ht="30">
      <c r="A104" s="24">
        <v>7</v>
      </c>
      <c r="B104" s="26" t="s">
        <v>313</v>
      </c>
      <c r="C104" s="22">
        <v>700000</v>
      </c>
      <c r="D104" s="23">
        <v>5</v>
      </c>
      <c r="E104" s="27">
        <f t="shared" si="9"/>
        <v>3500000</v>
      </c>
      <c r="F104" s="169">
        <v>7</v>
      </c>
      <c r="G104" s="160" t="s">
        <v>583</v>
      </c>
      <c r="H104" s="22">
        <v>8000000</v>
      </c>
      <c r="I104" s="23">
        <f t="shared" si="10"/>
        <v>2.2857142857142856</v>
      </c>
      <c r="J104" s="148">
        <v>1</v>
      </c>
      <c r="K104" s="124">
        <v>700000</v>
      </c>
      <c r="L104" s="125">
        <v>5</v>
      </c>
      <c r="M104" s="124">
        <f t="shared" si="8"/>
        <v>6800000</v>
      </c>
      <c r="N104" s="125">
        <v>1.18</v>
      </c>
      <c r="O104" s="30"/>
    </row>
    <row r="105" spans="1:15" ht="15.75">
      <c r="A105" s="24">
        <v>8</v>
      </c>
      <c r="B105" s="26" t="s">
        <v>178</v>
      </c>
      <c r="C105" s="22">
        <v>240000</v>
      </c>
      <c r="D105" s="23">
        <v>4.3</v>
      </c>
      <c r="E105" s="27">
        <f t="shared" si="9"/>
        <v>1032000</v>
      </c>
      <c r="F105" s="169">
        <v>8</v>
      </c>
      <c r="G105" s="160" t="s">
        <v>178</v>
      </c>
      <c r="H105" s="22">
        <v>3500000</v>
      </c>
      <c r="I105" s="23">
        <f t="shared" si="10"/>
        <v>3.391472868217054</v>
      </c>
      <c r="J105" s="153">
        <v>1</v>
      </c>
      <c r="K105" s="124">
        <v>240000</v>
      </c>
      <c r="L105" s="125">
        <v>4.3</v>
      </c>
      <c r="M105" s="192">
        <v>2980000</v>
      </c>
      <c r="N105" s="125">
        <v>1.18</v>
      </c>
      <c r="O105" s="30"/>
    </row>
    <row r="106" spans="1:15" ht="15.75">
      <c r="A106" s="24"/>
      <c r="B106" s="26"/>
      <c r="C106" s="22"/>
      <c r="D106" s="23"/>
      <c r="E106" s="27"/>
      <c r="F106" s="169"/>
      <c r="G106" s="164" t="s">
        <v>604</v>
      </c>
      <c r="H106" s="22"/>
      <c r="I106" s="23"/>
      <c r="J106" s="153"/>
      <c r="K106" s="124"/>
      <c r="L106" s="125"/>
      <c r="M106" s="124"/>
      <c r="N106" s="125"/>
      <c r="O106" s="30"/>
    </row>
    <row r="107" spans="1:15" ht="30">
      <c r="A107" s="24"/>
      <c r="B107" s="26"/>
      <c r="C107" s="22"/>
      <c r="D107" s="23"/>
      <c r="E107" s="27"/>
      <c r="F107" s="169">
        <v>9</v>
      </c>
      <c r="G107" s="160" t="s">
        <v>811</v>
      </c>
      <c r="H107" s="22">
        <v>6000000</v>
      </c>
      <c r="I107" s="23"/>
      <c r="J107" s="153">
        <v>1</v>
      </c>
      <c r="K107" s="124"/>
      <c r="L107" s="125"/>
      <c r="M107" s="124">
        <f>H107*$M$2</f>
        <v>5100000</v>
      </c>
      <c r="N107" s="125">
        <v>1.18</v>
      </c>
      <c r="O107" s="30"/>
    </row>
    <row r="108" spans="1:15" ht="30">
      <c r="A108" s="24"/>
      <c r="B108" s="26"/>
      <c r="C108" s="22"/>
      <c r="D108" s="23"/>
      <c r="E108" s="27"/>
      <c r="F108" s="169">
        <v>10</v>
      </c>
      <c r="G108" s="160" t="s">
        <v>812</v>
      </c>
      <c r="H108" s="22">
        <v>6000000</v>
      </c>
      <c r="I108" s="23"/>
      <c r="J108" s="154">
        <v>1</v>
      </c>
      <c r="K108" s="124"/>
      <c r="L108" s="125"/>
      <c r="M108" s="124">
        <f>H108*$M$2</f>
        <v>5100000</v>
      </c>
      <c r="N108" s="125">
        <v>1.18</v>
      </c>
      <c r="O108" s="30"/>
    </row>
    <row r="109" spans="1:15" ht="15.75">
      <c r="A109" s="24"/>
      <c r="B109" s="26"/>
      <c r="C109" s="22"/>
      <c r="D109" s="23"/>
      <c r="E109" s="27"/>
      <c r="F109" s="169">
        <v>11</v>
      </c>
      <c r="G109" s="160" t="s">
        <v>813</v>
      </c>
      <c r="H109" s="22">
        <v>4500000</v>
      </c>
      <c r="I109" s="23"/>
      <c r="J109" s="153">
        <v>1</v>
      </c>
      <c r="K109" s="124"/>
      <c r="L109" s="125"/>
      <c r="M109" s="192">
        <v>3830000</v>
      </c>
      <c r="N109" s="125">
        <v>1.18</v>
      </c>
      <c r="O109" s="30"/>
    </row>
    <row r="110" spans="1:15" ht="15.75">
      <c r="A110" s="24"/>
      <c r="B110" s="26"/>
      <c r="C110" s="22"/>
      <c r="D110" s="23"/>
      <c r="E110" s="27"/>
      <c r="F110" s="169">
        <v>12</v>
      </c>
      <c r="G110" s="160" t="s">
        <v>814</v>
      </c>
      <c r="H110" s="22">
        <v>5000000</v>
      </c>
      <c r="I110" s="23"/>
      <c r="J110" s="153">
        <v>1</v>
      </c>
      <c r="K110" s="124"/>
      <c r="L110" s="125"/>
      <c r="M110" s="124">
        <f>H110*$M$2</f>
        <v>4250000</v>
      </c>
      <c r="N110" s="125">
        <v>1.18</v>
      </c>
      <c r="O110" s="30"/>
    </row>
    <row r="111" spans="1:15" ht="28.5">
      <c r="A111" s="17" t="s">
        <v>110</v>
      </c>
      <c r="B111" s="18" t="s">
        <v>176</v>
      </c>
      <c r="C111" s="22"/>
      <c r="D111" s="23"/>
      <c r="E111" s="27"/>
      <c r="F111" s="168" t="s">
        <v>110</v>
      </c>
      <c r="G111" s="155" t="s">
        <v>176</v>
      </c>
      <c r="H111" s="22"/>
      <c r="I111" s="23"/>
      <c r="J111" s="154"/>
      <c r="K111" s="124"/>
      <c r="L111" s="125"/>
      <c r="M111" s="124"/>
      <c r="N111" s="125"/>
      <c r="O111" s="30"/>
    </row>
    <row r="112" spans="1:15" ht="30">
      <c r="A112" s="24" t="s">
        <v>111</v>
      </c>
      <c r="B112" s="26" t="s">
        <v>131</v>
      </c>
      <c r="C112" s="22">
        <v>200000</v>
      </c>
      <c r="D112" s="23">
        <v>3.5</v>
      </c>
      <c r="E112" s="27">
        <f>C112*D112</f>
        <v>700000</v>
      </c>
      <c r="F112" s="169" t="s">
        <v>111</v>
      </c>
      <c r="G112" s="160" t="s">
        <v>131</v>
      </c>
      <c r="H112" s="22"/>
      <c r="I112" s="23"/>
      <c r="J112" s="153"/>
      <c r="K112" s="124"/>
      <c r="L112" s="125"/>
      <c r="M112" s="124"/>
      <c r="N112" s="125"/>
      <c r="O112" s="30"/>
    </row>
    <row r="113" spans="1:15" ht="15.75">
      <c r="A113" s="24"/>
      <c r="B113" s="26"/>
      <c r="C113" s="22"/>
      <c r="D113" s="23"/>
      <c r="E113" s="27"/>
      <c r="F113" s="170" t="s">
        <v>586</v>
      </c>
      <c r="G113" s="159" t="s">
        <v>584</v>
      </c>
      <c r="H113" s="22">
        <v>4000000</v>
      </c>
      <c r="I113" s="23">
        <f>H113/E112</f>
        <v>5.714285714285714</v>
      </c>
      <c r="J113" s="153">
        <v>1</v>
      </c>
      <c r="K113" s="124"/>
      <c r="L113" s="125"/>
      <c r="M113" s="124">
        <f>H113*$M$2</f>
        <v>3400000</v>
      </c>
      <c r="N113" s="125">
        <v>1.18</v>
      </c>
      <c r="O113" s="30"/>
    </row>
    <row r="114" spans="1:15" ht="15.75">
      <c r="A114" s="24"/>
      <c r="B114" s="26"/>
      <c r="C114" s="22"/>
      <c r="D114" s="23"/>
      <c r="E114" s="27"/>
      <c r="F114" s="170" t="s">
        <v>591</v>
      </c>
      <c r="G114" s="159" t="s">
        <v>585</v>
      </c>
      <c r="H114" s="22">
        <v>3500000</v>
      </c>
      <c r="I114" s="23">
        <f>H114/E112</f>
        <v>5</v>
      </c>
      <c r="J114" s="154">
        <v>1</v>
      </c>
      <c r="K114" s="124"/>
      <c r="L114" s="125"/>
      <c r="M114" s="192">
        <v>2980000</v>
      </c>
      <c r="N114" s="125">
        <v>1.18</v>
      </c>
      <c r="O114" s="30"/>
    </row>
    <row r="115" spans="1:15" ht="30">
      <c r="A115" s="24" t="s">
        <v>0</v>
      </c>
      <c r="B115" s="26" t="s">
        <v>132</v>
      </c>
      <c r="C115" s="22">
        <v>170000</v>
      </c>
      <c r="D115" s="23">
        <v>3.5</v>
      </c>
      <c r="E115" s="27">
        <f>C115*D115</f>
        <v>595000</v>
      </c>
      <c r="F115" s="169" t="s">
        <v>0</v>
      </c>
      <c r="G115" s="160" t="s">
        <v>132</v>
      </c>
      <c r="H115" s="22"/>
      <c r="I115" s="23"/>
      <c r="J115" s="153"/>
      <c r="K115" s="124"/>
      <c r="L115" s="125"/>
      <c r="M115" s="124"/>
      <c r="N115" s="125"/>
      <c r="O115" s="30"/>
    </row>
    <row r="116" spans="1:15" ht="15.75">
      <c r="A116" s="24"/>
      <c r="B116" s="26"/>
      <c r="C116" s="22"/>
      <c r="D116" s="23"/>
      <c r="E116" s="27"/>
      <c r="F116" s="170" t="s">
        <v>678</v>
      </c>
      <c r="G116" s="159" t="s">
        <v>584</v>
      </c>
      <c r="H116" s="22">
        <v>3500000</v>
      </c>
      <c r="I116" s="23">
        <f>H116/E115</f>
        <v>5.882352941176471</v>
      </c>
      <c r="J116" s="153">
        <v>1</v>
      </c>
      <c r="K116" s="124"/>
      <c r="L116" s="125"/>
      <c r="M116" s="192">
        <v>2980000</v>
      </c>
      <c r="N116" s="125">
        <v>1.18</v>
      </c>
      <c r="O116" s="30"/>
    </row>
    <row r="117" spans="1:15" ht="16.5" customHeight="1">
      <c r="A117" s="24"/>
      <c r="B117" s="26"/>
      <c r="C117" s="22"/>
      <c r="D117" s="23"/>
      <c r="E117" s="27"/>
      <c r="F117" s="170" t="s">
        <v>679</v>
      </c>
      <c r="G117" s="159" t="s">
        <v>585</v>
      </c>
      <c r="H117" s="22">
        <v>3000000</v>
      </c>
      <c r="I117" s="23">
        <f>H117/E115</f>
        <v>5.042016806722689</v>
      </c>
      <c r="J117" s="153">
        <v>1</v>
      </c>
      <c r="K117" s="124"/>
      <c r="L117" s="125"/>
      <c r="M117" s="124">
        <f>H117*$M$2</f>
        <v>2550000</v>
      </c>
      <c r="N117" s="125">
        <v>1.18</v>
      </c>
      <c r="O117" s="30"/>
    </row>
    <row r="118" spans="1:15" ht="30">
      <c r="A118" s="24" t="s">
        <v>2</v>
      </c>
      <c r="B118" s="26" t="s">
        <v>133</v>
      </c>
      <c r="C118" s="22">
        <v>120000</v>
      </c>
      <c r="D118" s="23">
        <v>4</v>
      </c>
      <c r="E118" s="27">
        <f>C118*D118</f>
        <v>480000</v>
      </c>
      <c r="F118" s="169" t="s">
        <v>2</v>
      </c>
      <c r="G118" s="160" t="s">
        <v>133</v>
      </c>
      <c r="H118" s="22"/>
      <c r="I118" s="23"/>
      <c r="J118" s="153"/>
      <c r="K118" s="124"/>
      <c r="L118" s="125"/>
      <c r="M118" s="124"/>
      <c r="N118" s="125"/>
      <c r="O118" s="30"/>
    </row>
    <row r="119" spans="1:15" ht="15.75">
      <c r="A119" s="24"/>
      <c r="B119" s="26"/>
      <c r="C119" s="22"/>
      <c r="D119" s="23"/>
      <c r="E119" s="27"/>
      <c r="F119" s="170" t="s">
        <v>605</v>
      </c>
      <c r="G119" s="159" t="s">
        <v>584</v>
      </c>
      <c r="H119" s="22">
        <v>3000000</v>
      </c>
      <c r="I119" s="23">
        <f>H119/E118</f>
        <v>6.25</v>
      </c>
      <c r="J119" s="153">
        <v>1</v>
      </c>
      <c r="K119" s="124"/>
      <c r="L119" s="125"/>
      <c r="M119" s="124">
        <f>H119*$M$2</f>
        <v>2550000</v>
      </c>
      <c r="N119" s="125">
        <v>1.18</v>
      </c>
      <c r="O119" s="30"/>
    </row>
    <row r="120" spans="1:15" ht="19.5" customHeight="1">
      <c r="A120" s="24"/>
      <c r="B120" s="26"/>
      <c r="C120" s="22"/>
      <c r="D120" s="23"/>
      <c r="E120" s="27"/>
      <c r="F120" s="170" t="s">
        <v>606</v>
      </c>
      <c r="G120" s="159" t="s">
        <v>585</v>
      </c>
      <c r="H120" s="22">
        <v>2500000</v>
      </c>
      <c r="I120" s="23">
        <f>H120/E118</f>
        <v>5.208333333333333</v>
      </c>
      <c r="J120" s="153">
        <v>1</v>
      </c>
      <c r="K120" s="124"/>
      <c r="L120" s="125"/>
      <c r="M120" s="192">
        <v>2130000</v>
      </c>
      <c r="N120" s="125">
        <v>1.18</v>
      </c>
      <c r="O120" s="30"/>
    </row>
    <row r="121" spans="1:15" ht="15.75">
      <c r="A121" s="17" t="s">
        <v>148</v>
      </c>
      <c r="B121" s="18" t="s">
        <v>149</v>
      </c>
      <c r="C121" s="22"/>
      <c r="D121" s="23"/>
      <c r="E121" s="27"/>
      <c r="F121" s="168" t="s">
        <v>148</v>
      </c>
      <c r="G121" s="155" t="s">
        <v>149</v>
      </c>
      <c r="H121" s="22"/>
      <c r="I121" s="23"/>
      <c r="J121" s="153"/>
      <c r="K121" s="124"/>
      <c r="L121" s="125"/>
      <c r="M121" s="124"/>
      <c r="N121" s="125"/>
      <c r="O121" s="30"/>
    </row>
    <row r="122" spans="1:15" ht="28.5">
      <c r="A122" s="24"/>
      <c r="B122" s="18" t="s">
        <v>143</v>
      </c>
      <c r="C122" s="22"/>
      <c r="D122" s="23"/>
      <c r="E122" s="27"/>
      <c r="F122" s="169"/>
      <c r="G122" s="155" t="s">
        <v>143</v>
      </c>
      <c r="H122" s="22"/>
      <c r="I122" s="23"/>
      <c r="J122" s="143"/>
      <c r="K122" s="124"/>
      <c r="L122" s="125"/>
      <c r="M122" s="124"/>
      <c r="N122" s="125"/>
      <c r="O122" s="30"/>
    </row>
    <row r="123" spans="1:15" ht="30">
      <c r="A123" s="24" t="s">
        <v>111</v>
      </c>
      <c r="B123" s="26" t="s">
        <v>152</v>
      </c>
      <c r="C123" s="22">
        <v>340000</v>
      </c>
      <c r="D123" s="23">
        <v>5</v>
      </c>
      <c r="E123" s="27">
        <f>C123*D123</f>
        <v>1700000</v>
      </c>
      <c r="F123" s="169" t="s">
        <v>111</v>
      </c>
      <c r="G123" s="160" t="s">
        <v>152</v>
      </c>
      <c r="H123" s="22">
        <v>4250000</v>
      </c>
      <c r="I123" s="23">
        <f>H123/E123</f>
        <v>2.5</v>
      </c>
      <c r="J123" s="153">
        <v>1</v>
      </c>
      <c r="K123" s="124">
        <v>340000</v>
      </c>
      <c r="L123" s="125">
        <v>5</v>
      </c>
      <c r="M123" s="124">
        <f>ROUND(H123*$M$2,-4)</f>
        <v>3610000</v>
      </c>
      <c r="N123" s="125">
        <v>1.18</v>
      </c>
      <c r="O123" s="30"/>
    </row>
    <row r="124" spans="1:15" ht="30">
      <c r="A124" s="24" t="s">
        <v>0</v>
      </c>
      <c r="B124" s="26" t="s">
        <v>131</v>
      </c>
      <c r="C124" s="22">
        <v>220000</v>
      </c>
      <c r="D124" s="23">
        <v>5</v>
      </c>
      <c r="E124" s="27">
        <f>C124*D124</f>
        <v>1100000</v>
      </c>
      <c r="F124" s="169" t="s">
        <v>0</v>
      </c>
      <c r="G124" s="160" t="s">
        <v>131</v>
      </c>
      <c r="H124" s="22">
        <v>2750000</v>
      </c>
      <c r="I124" s="23">
        <f>H124/E124</f>
        <v>2.5</v>
      </c>
      <c r="J124" s="153">
        <v>1</v>
      </c>
      <c r="K124" s="124">
        <v>220000</v>
      </c>
      <c r="L124" s="125">
        <v>5</v>
      </c>
      <c r="M124" s="124">
        <f>ROUND(H124*$M$2,-4)</f>
        <v>2340000</v>
      </c>
      <c r="N124" s="125">
        <v>1.18</v>
      </c>
      <c r="O124" s="30"/>
    </row>
    <row r="125" spans="1:15" ht="30">
      <c r="A125" s="24" t="s">
        <v>2</v>
      </c>
      <c r="B125" s="26" t="s">
        <v>132</v>
      </c>
      <c r="C125" s="22">
        <v>170000</v>
      </c>
      <c r="D125" s="23">
        <v>5</v>
      </c>
      <c r="E125" s="27">
        <f>C125*D125</f>
        <v>850000</v>
      </c>
      <c r="F125" s="169" t="s">
        <v>2</v>
      </c>
      <c r="G125" s="160" t="s">
        <v>132</v>
      </c>
      <c r="H125" s="22">
        <v>2125000</v>
      </c>
      <c r="I125" s="23">
        <f>H125/E125</f>
        <v>2.5</v>
      </c>
      <c r="J125" s="153">
        <v>1</v>
      </c>
      <c r="K125" s="124">
        <v>170000</v>
      </c>
      <c r="L125" s="125">
        <v>5</v>
      </c>
      <c r="M125" s="124">
        <f>ROUND(H125*$M$2,-4)</f>
        <v>1810000</v>
      </c>
      <c r="N125" s="125">
        <v>1.18</v>
      </c>
      <c r="O125" s="30"/>
    </row>
    <row r="126" spans="1:15" ht="30">
      <c r="A126" s="24" t="s">
        <v>3</v>
      </c>
      <c r="B126" s="26" t="s">
        <v>133</v>
      </c>
      <c r="C126" s="22">
        <v>110000</v>
      </c>
      <c r="D126" s="23">
        <v>5</v>
      </c>
      <c r="E126" s="27">
        <f>C126*D126</f>
        <v>550000</v>
      </c>
      <c r="F126" s="169" t="s">
        <v>3</v>
      </c>
      <c r="G126" s="160" t="s">
        <v>133</v>
      </c>
      <c r="H126" s="22">
        <v>1375000</v>
      </c>
      <c r="I126" s="23">
        <f>H126/E126</f>
        <v>2.5</v>
      </c>
      <c r="J126" s="153">
        <v>1</v>
      </c>
      <c r="K126" s="124">
        <v>110000</v>
      </c>
      <c r="L126" s="125">
        <v>5</v>
      </c>
      <c r="M126" s="124">
        <f>ROUND(H126*$M$2,-4)</f>
        <v>1170000</v>
      </c>
      <c r="N126" s="125">
        <v>1.18</v>
      </c>
      <c r="O126" s="30"/>
    </row>
    <row r="127" spans="1:15" ht="15.75">
      <c r="A127" s="24" t="s">
        <v>5</v>
      </c>
      <c r="B127" s="26" t="s">
        <v>150</v>
      </c>
      <c r="C127" s="22">
        <v>80000</v>
      </c>
      <c r="D127" s="23">
        <v>5</v>
      </c>
      <c r="E127" s="27">
        <f>C127*D127</f>
        <v>400000</v>
      </c>
      <c r="F127" s="169" t="s">
        <v>5</v>
      </c>
      <c r="G127" s="160" t="s">
        <v>150</v>
      </c>
      <c r="H127" s="22">
        <v>1000000</v>
      </c>
      <c r="I127" s="23">
        <f>H127/E127</f>
        <v>2.5</v>
      </c>
      <c r="J127" s="153">
        <v>1</v>
      </c>
      <c r="K127" s="124">
        <v>80000</v>
      </c>
      <c r="L127" s="125">
        <v>5</v>
      </c>
      <c r="M127" s="124">
        <f>ROUND(H127*$M$2,-4)</f>
        <v>850000</v>
      </c>
      <c r="N127" s="125">
        <v>1.18</v>
      </c>
      <c r="O127" s="30"/>
    </row>
    <row r="128" spans="1:7" ht="15.75">
      <c r="A128" s="31"/>
      <c r="B128" s="32"/>
      <c r="F128" s="14"/>
      <c r="G128" s="165"/>
    </row>
    <row r="129" spans="1:7" ht="15.75">
      <c r="A129" s="31"/>
      <c r="B129" s="32"/>
      <c r="F129" s="14"/>
      <c r="G129" s="165"/>
    </row>
    <row r="130" spans="1:7" ht="15.75">
      <c r="A130" s="31"/>
      <c r="B130" s="32"/>
      <c r="F130" s="14"/>
      <c r="G130" s="165"/>
    </row>
    <row r="131" spans="1:7" ht="15.75">
      <c r="A131" s="31"/>
      <c r="B131" s="32"/>
      <c r="F131" s="14"/>
      <c r="G131" s="165"/>
    </row>
    <row r="132" spans="1:7" ht="15.75">
      <c r="A132" s="31"/>
      <c r="B132" s="32"/>
      <c r="F132" s="14"/>
      <c r="G132" s="165"/>
    </row>
    <row r="133" spans="1:7" ht="15.75">
      <c r="A133" s="31"/>
      <c r="B133" s="32"/>
      <c r="F133" s="14"/>
      <c r="G133" s="165"/>
    </row>
    <row r="134" spans="1:7" ht="15.75">
      <c r="A134" s="31"/>
      <c r="B134" s="32"/>
      <c r="F134" s="14"/>
      <c r="G134" s="165"/>
    </row>
    <row r="135" spans="1:7" ht="15.75">
      <c r="A135" s="31"/>
      <c r="B135" s="32"/>
      <c r="F135" s="14"/>
      <c r="G135" s="165"/>
    </row>
    <row r="136" spans="1:7" ht="15.75">
      <c r="A136" s="31"/>
      <c r="B136" s="32"/>
      <c r="F136" s="14"/>
      <c r="G136" s="165"/>
    </row>
    <row r="137" spans="1:7" ht="15.75">
      <c r="A137" s="31"/>
      <c r="B137" s="32"/>
      <c r="F137" s="14"/>
      <c r="G137" s="165"/>
    </row>
    <row r="138" spans="1:7" ht="15.75">
      <c r="A138" s="31"/>
      <c r="B138" s="32"/>
      <c r="F138" s="14"/>
      <c r="G138" s="165"/>
    </row>
    <row r="139" spans="1:7" ht="15.75">
      <c r="A139" s="31"/>
      <c r="B139" s="32"/>
      <c r="F139" s="14"/>
      <c r="G139" s="165"/>
    </row>
    <row r="140" spans="1:7" ht="15.75">
      <c r="A140" s="31"/>
      <c r="B140" s="32"/>
      <c r="F140" s="14"/>
      <c r="G140" s="165"/>
    </row>
    <row r="141" spans="1:7" ht="15.75">
      <c r="A141" s="31"/>
      <c r="B141" s="32"/>
      <c r="F141" s="14"/>
      <c r="G141" s="165"/>
    </row>
    <row r="142" spans="1:7" ht="15.75">
      <c r="A142" s="31"/>
      <c r="B142" s="32"/>
      <c r="F142" s="14"/>
      <c r="G142" s="165"/>
    </row>
    <row r="143" spans="1:7" ht="15.75">
      <c r="A143" s="31"/>
      <c r="B143" s="32"/>
      <c r="F143" s="14"/>
      <c r="G143" s="165"/>
    </row>
    <row r="144" spans="1:7" ht="15.75">
      <c r="A144" s="31"/>
      <c r="B144" s="32"/>
      <c r="F144" s="14"/>
      <c r="G144" s="165"/>
    </row>
    <row r="145" spans="1:7" ht="15.75">
      <c r="A145" s="31"/>
      <c r="B145" s="32"/>
      <c r="F145" s="14"/>
      <c r="G145" s="165"/>
    </row>
    <row r="146" spans="1:7" ht="15.75">
      <c r="A146" s="31"/>
      <c r="B146" s="32"/>
      <c r="F146" s="14"/>
      <c r="G146" s="165"/>
    </row>
    <row r="147" spans="1:7" ht="15.75">
      <c r="A147" s="31"/>
      <c r="B147" s="32"/>
      <c r="F147" s="14"/>
      <c r="G147" s="165"/>
    </row>
    <row r="148" spans="1:7" ht="15.75">
      <c r="A148" s="31"/>
      <c r="B148" s="32"/>
      <c r="F148" s="14"/>
      <c r="G148" s="165"/>
    </row>
    <row r="149" spans="1:7" ht="15.75">
      <c r="A149" s="31"/>
      <c r="B149" s="32"/>
      <c r="F149" s="14"/>
      <c r="G149" s="165"/>
    </row>
    <row r="150" spans="1:7" ht="15.75">
      <c r="A150" s="31"/>
      <c r="B150" s="32"/>
      <c r="F150" s="14"/>
      <c r="G150" s="165"/>
    </row>
    <row r="151" spans="1:7" ht="15.75">
      <c r="A151" s="31"/>
      <c r="B151" s="32"/>
      <c r="F151" s="14"/>
      <c r="G151" s="165"/>
    </row>
    <row r="152" spans="1:7" ht="15.75">
      <c r="A152" s="31"/>
      <c r="B152" s="32"/>
      <c r="F152" s="14"/>
      <c r="G152" s="165"/>
    </row>
    <row r="153" spans="1:7" ht="15.75">
      <c r="A153" s="31"/>
      <c r="B153" s="32"/>
      <c r="F153" s="14"/>
      <c r="G153" s="165"/>
    </row>
    <row r="154" spans="1:7" ht="15.75">
      <c r="A154" s="31"/>
      <c r="B154" s="32"/>
      <c r="F154" s="14"/>
      <c r="G154" s="165"/>
    </row>
    <row r="156" spans="1:7" ht="15.75">
      <c r="A156" s="31"/>
      <c r="B156" s="32"/>
      <c r="F156" s="14"/>
      <c r="G156" s="165"/>
    </row>
  </sheetData>
  <sheetProtection/>
  <autoFilter ref="A6:O127"/>
  <mergeCells count="9">
    <mergeCell ref="A1:O1"/>
    <mergeCell ref="O16:O17"/>
    <mergeCell ref="O33:O34"/>
    <mergeCell ref="A3:O3"/>
    <mergeCell ref="F4:F5"/>
    <mergeCell ref="G4:G5"/>
    <mergeCell ref="K4:L4"/>
    <mergeCell ref="M4:N4"/>
    <mergeCell ref="J4:J5"/>
  </mergeCells>
  <printOptions horizontalCentered="1"/>
  <pageMargins left="0" right="0" top="0" bottom="0" header="0" footer="0"/>
  <pageSetup firstPageNumber="1" useFirstPageNumber="1" fitToHeight="0"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17"/>
  <sheetViews>
    <sheetView zoomScalePageLayoutView="0" workbookViewId="0" topLeftCell="A7">
      <selection activeCell="H6" sqref="H6"/>
    </sheetView>
  </sheetViews>
  <sheetFormatPr defaultColWidth="9.140625" defaultRowHeight="15"/>
  <cols>
    <col min="1" max="1" width="4.140625" style="89" customWidth="1"/>
    <col min="2" max="2" width="20.28125" style="89" customWidth="1"/>
    <col min="3" max="3" width="12.00390625" style="90" customWidth="1"/>
    <col min="4" max="4" width="9.140625" style="90" customWidth="1"/>
    <col min="5" max="5" width="12.421875" style="90" customWidth="1"/>
    <col min="6" max="7" width="14.00390625" style="90" customWidth="1"/>
    <col min="8" max="8" width="17.00390625" style="90" customWidth="1"/>
    <col min="9" max="9" width="14.00390625" style="90" customWidth="1"/>
    <col min="10" max="10" width="9.28125" style="90" customWidth="1"/>
    <col min="11" max="11" width="16.57421875" style="90" customWidth="1"/>
    <col min="12" max="12" width="9.140625" style="89" customWidth="1"/>
    <col min="13" max="13" width="10.28125" style="89" bestFit="1" customWidth="1"/>
    <col min="14" max="14" width="9.140625" style="89" customWidth="1"/>
    <col min="15" max="15" width="10.28125" style="89" bestFit="1" customWidth="1"/>
    <col min="16" max="16384" width="9.140625" style="89" customWidth="1"/>
  </cols>
  <sheetData>
    <row r="1" spans="1:11" ht="38.25" customHeight="1">
      <c r="A1" s="364" t="s">
        <v>877</v>
      </c>
      <c r="B1" s="363"/>
      <c r="C1" s="363"/>
      <c r="D1" s="363"/>
      <c r="E1" s="363"/>
      <c r="F1" s="363"/>
      <c r="G1" s="363"/>
      <c r="H1" s="363"/>
      <c r="I1" s="363"/>
      <c r="J1" s="363"/>
      <c r="K1" s="363"/>
    </row>
    <row r="3" spans="1:11" s="94" customFormat="1" ht="18.75">
      <c r="A3" s="329" t="s">
        <v>154</v>
      </c>
      <c r="B3" s="329" t="s">
        <v>879</v>
      </c>
      <c r="C3" s="365" t="s">
        <v>880</v>
      </c>
      <c r="D3" s="366"/>
      <c r="E3" s="366"/>
      <c r="F3" s="366"/>
      <c r="G3" s="366"/>
      <c r="H3" s="367"/>
      <c r="I3" s="368" t="s">
        <v>882</v>
      </c>
      <c r="J3" s="369"/>
      <c r="K3" s="370"/>
    </row>
    <row r="4" spans="1:11" s="94" customFormat="1" ht="18.75">
      <c r="A4" s="329"/>
      <c r="B4" s="329"/>
      <c r="C4" s="365" t="s">
        <v>861</v>
      </c>
      <c r="D4" s="366"/>
      <c r="E4" s="367"/>
      <c r="F4" s="365" t="s">
        <v>881</v>
      </c>
      <c r="G4" s="366"/>
      <c r="H4" s="367"/>
      <c r="I4" s="371"/>
      <c r="J4" s="372"/>
      <c r="K4" s="373"/>
    </row>
    <row r="5" spans="1:11" s="94" customFormat="1" ht="37.5">
      <c r="A5" s="329"/>
      <c r="B5" s="329"/>
      <c r="C5" s="95" t="s">
        <v>862</v>
      </c>
      <c r="D5" s="95" t="s">
        <v>868</v>
      </c>
      <c r="E5" s="95" t="s">
        <v>864</v>
      </c>
      <c r="F5" s="95" t="s">
        <v>862</v>
      </c>
      <c r="G5" s="95" t="s">
        <v>868</v>
      </c>
      <c r="H5" s="95" t="s">
        <v>864</v>
      </c>
      <c r="I5" s="95" t="s">
        <v>862</v>
      </c>
      <c r="J5" s="95" t="s">
        <v>868</v>
      </c>
      <c r="K5" s="95" t="s">
        <v>864</v>
      </c>
    </row>
    <row r="6" spans="1:11" ht="39.75" customHeight="1">
      <c r="A6" s="99">
        <v>1</v>
      </c>
      <c r="B6" s="96" t="s">
        <v>878</v>
      </c>
      <c r="C6" s="91">
        <v>650000</v>
      </c>
      <c r="D6" s="92">
        <v>1.2</v>
      </c>
      <c r="E6" s="93">
        <f>D6*C6</f>
        <v>780000</v>
      </c>
      <c r="F6" s="93">
        <v>1000000</v>
      </c>
      <c r="G6" s="92">
        <v>1.2</v>
      </c>
      <c r="H6" s="93">
        <f>G6*F6</f>
        <v>1200000</v>
      </c>
      <c r="I6" s="97">
        <f>F6/50*70</f>
        <v>1400000</v>
      </c>
      <c r="J6" s="98">
        <v>1.2</v>
      </c>
      <c r="K6" s="97">
        <f>I6*J6</f>
        <v>1680000</v>
      </c>
    </row>
    <row r="8" spans="2:11" s="107" customFormat="1" ht="18.75">
      <c r="B8" s="107" t="s">
        <v>887</v>
      </c>
      <c r="C8" s="108"/>
      <c r="D8" s="108"/>
      <c r="E8" s="108"/>
      <c r="F8" s="108"/>
      <c r="G8" s="108"/>
      <c r="H8" s="108"/>
      <c r="I8" s="108"/>
      <c r="J8" s="108"/>
      <c r="K8" s="108"/>
    </row>
    <row r="10" ht="18.75">
      <c r="A10" s="94" t="s">
        <v>883</v>
      </c>
    </row>
    <row r="11" spans="13:15" ht="18.75">
      <c r="M11" s="89">
        <v>1750000</v>
      </c>
      <c r="N11" s="89">
        <v>1.2</v>
      </c>
      <c r="O11" s="89">
        <f>N11*M11</f>
        <v>2100000</v>
      </c>
    </row>
    <row r="12" spans="1:15" ht="18.75">
      <c r="A12" s="100" t="s">
        <v>269</v>
      </c>
      <c r="B12" s="89" t="s">
        <v>884</v>
      </c>
      <c r="M12" s="89">
        <v>1610000</v>
      </c>
      <c r="N12" s="89">
        <v>1.2</v>
      </c>
      <c r="O12" s="89">
        <f>N12*M12</f>
        <v>1932000</v>
      </c>
    </row>
    <row r="13" ht="18.75">
      <c r="B13" s="100" t="s">
        <v>885</v>
      </c>
    </row>
    <row r="14" ht="18.75">
      <c r="B14" s="100" t="s">
        <v>886</v>
      </c>
    </row>
    <row r="15" spans="1:11" ht="57" customHeight="1">
      <c r="A15" s="101" t="s">
        <v>269</v>
      </c>
      <c r="B15" s="362" t="s">
        <v>127</v>
      </c>
      <c r="C15" s="363"/>
      <c r="D15" s="363"/>
      <c r="E15" s="363"/>
      <c r="F15" s="363"/>
      <c r="G15" s="363"/>
      <c r="H15" s="363"/>
      <c r="I15" s="363"/>
      <c r="J15" s="363"/>
      <c r="K15" s="363"/>
    </row>
    <row r="17" spans="2:11" s="107" customFormat="1" ht="18.75">
      <c r="B17" s="107" t="s">
        <v>887</v>
      </c>
      <c r="C17" s="108"/>
      <c r="D17" s="108"/>
      <c r="E17" s="108"/>
      <c r="F17" s="108"/>
      <c r="G17" s="108"/>
      <c r="H17" s="108"/>
      <c r="I17" s="108"/>
      <c r="J17" s="108"/>
      <c r="K17" s="108"/>
    </row>
  </sheetData>
  <sheetProtection/>
  <mergeCells count="8">
    <mergeCell ref="B15:K15"/>
    <mergeCell ref="A3:A5"/>
    <mergeCell ref="B3:B5"/>
    <mergeCell ref="A1:K1"/>
    <mergeCell ref="C4:E4"/>
    <mergeCell ref="F4:H4"/>
    <mergeCell ref="C3:H3"/>
    <mergeCell ref="I3:K4"/>
  </mergeCells>
  <printOptions/>
  <pageMargins left="0" right="0" top="0.7874015748031497" bottom="0.1968503937007874" header="0.7874015748031497"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09"/>
  <sheetViews>
    <sheetView view="pageLayout" workbookViewId="0" topLeftCell="A1">
      <selection activeCell="C6" sqref="C6:G108"/>
    </sheetView>
  </sheetViews>
  <sheetFormatPr defaultColWidth="9.140625" defaultRowHeight="15"/>
  <cols>
    <col min="1" max="1" width="5.57421875" style="0" customWidth="1"/>
    <col min="2" max="2" width="30.8515625" style="0" customWidth="1"/>
    <col min="3" max="3" width="11.28125" style="0" customWidth="1"/>
    <col min="4" max="4" width="9.7109375" style="0" customWidth="1"/>
    <col min="5" max="5" width="9.57421875" style="0" customWidth="1"/>
    <col min="6" max="6" width="8.421875" style="0" bestFit="1" customWidth="1"/>
    <col min="7" max="7" width="10.00390625" style="0" bestFit="1" customWidth="1"/>
  </cols>
  <sheetData>
    <row r="1" spans="1:7" ht="18.75">
      <c r="A1" s="375" t="s">
        <v>1771</v>
      </c>
      <c r="B1" s="375"/>
      <c r="C1" s="375"/>
      <c r="D1" s="375"/>
      <c r="E1" s="375"/>
      <c r="F1" s="375"/>
      <c r="G1" s="375"/>
    </row>
    <row r="2" spans="1:7" ht="19.5">
      <c r="A2" s="204"/>
      <c r="B2" s="204"/>
      <c r="C2" s="204"/>
      <c r="D2" s="204"/>
      <c r="E2" s="374" t="s">
        <v>1624</v>
      </c>
      <c r="F2" s="374"/>
      <c r="G2" s="374"/>
    </row>
    <row r="3" spans="1:8" ht="49.5" customHeight="1">
      <c r="A3" s="379" t="s">
        <v>154</v>
      </c>
      <c r="B3" s="379" t="s">
        <v>1772</v>
      </c>
      <c r="C3" s="376" t="s">
        <v>1773</v>
      </c>
      <c r="D3" s="377"/>
      <c r="E3" s="377"/>
      <c r="F3" s="377"/>
      <c r="G3" s="378"/>
      <c r="H3" s="207"/>
    </row>
    <row r="4" spans="1:8" ht="18.75">
      <c r="A4" s="380"/>
      <c r="B4" s="380"/>
      <c r="C4" s="225" t="s">
        <v>1774</v>
      </c>
      <c r="D4" s="225" t="s">
        <v>1775</v>
      </c>
      <c r="E4" s="225" t="s">
        <v>1776</v>
      </c>
      <c r="F4" s="225" t="s">
        <v>1777</v>
      </c>
      <c r="G4" s="225" t="s">
        <v>1778</v>
      </c>
      <c r="H4" s="207"/>
    </row>
    <row r="5" spans="1:8" ht="18.75">
      <c r="A5" s="208" t="s">
        <v>1578</v>
      </c>
      <c r="B5" s="209" t="s">
        <v>1579</v>
      </c>
      <c r="C5" s="212"/>
      <c r="D5" s="212"/>
      <c r="E5" s="212"/>
      <c r="F5" s="212"/>
      <c r="G5" s="212"/>
      <c r="H5" s="207"/>
    </row>
    <row r="6" spans="1:8" ht="18.75">
      <c r="A6" s="210"/>
      <c r="B6" s="99" t="s">
        <v>1580</v>
      </c>
      <c r="C6" s="302">
        <v>48000</v>
      </c>
      <c r="D6" s="302">
        <v>42000</v>
      </c>
      <c r="E6" s="302">
        <v>36000</v>
      </c>
      <c r="F6" s="302"/>
      <c r="G6" s="302"/>
      <c r="H6" s="207"/>
    </row>
    <row r="7" spans="1:8" ht="18.75">
      <c r="A7" s="210"/>
      <c r="B7" s="99" t="s">
        <v>1581</v>
      </c>
      <c r="C7" s="302">
        <v>48000</v>
      </c>
      <c r="D7" s="302">
        <v>42000</v>
      </c>
      <c r="E7" s="302">
        <v>36000</v>
      </c>
      <c r="F7" s="302"/>
      <c r="G7" s="302"/>
      <c r="H7" s="207"/>
    </row>
    <row r="8" spans="1:8" ht="18.75">
      <c r="A8" s="210"/>
      <c r="B8" s="99" t="s">
        <v>907</v>
      </c>
      <c r="C8" s="302">
        <v>50000</v>
      </c>
      <c r="D8" s="302">
        <v>46000</v>
      </c>
      <c r="E8" s="302">
        <v>38000</v>
      </c>
      <c r="F8" s="302"/>
      <c r="G8" s="302"/>
      <c r="H8" s="207"/>
    </row>
    <row r="9" spans="1:8" ht="18.75">
      <c r="A9" s="210"/>
      <c r="B9" s="99" t="s">
        <v>908</v>
      </c>
      <c r="C9" s="302">
        <v>26000</v>
      </c>
      <c r="D9" s="302">
        <v>24000</v>
      </c>
      <c r="E9" s="302">
        <v>22000</v>
      </c>
      <c r="F9" s="302"/>
      <c r="G9" s="302"/>
      <c r="H9" s="207"/>
    </row>
    <row r="10" spans="1:8" ht="18.75">
      <c r="A10" s="210"/>
      <c r="B10" s="99" t="s">
        <v>909</v>
      </c>
      <c r="C10" s="302">
        <v>36000</v>
      </c>
      <c r="D10" s="302">
        <v>32000</v>
      </c>
      <c r="E10" s="302">
        <v>30000</v>
      </c>
      <c r="F10" s="302"/>
      <c r="G10" s="302"/>
      <c r="H10" s="207"/>
    </row>
    <row r="11" spans="1:8" ht="18.75">
      <c r="A11" s="211" t="s">
        <v>1582</v>
      </c>
      <c r="B11" s="209" t="s">
        <v>1583</v>
      </c>
      <c r="C11" s="303"/>
      <c r="D11" s="303"/>
      <c r="E11" s="303"/>
      <c r="F11" s="303"/>
      <c r="G11" s="303"/>
      <c r="H11" s="207"/>
    </row>
    <row r="12" spans="1:8" ht="18.75">
      <c r="A12" s="210"/>
      <c r="B12" s="99" t="s">
        <v>1580</v>
      </c>
      <c r="C12" s="304">
        <v>48000</v>
      </c>
      <c r="D12" s="302">
        <v>42000</v>
      </c>
      <c r="E12" s="302">
        <v>36000</v>
      </c>
      <c r="F12" s="302"/>
      <c r="G12" s="302"/>
      <c r="H12" s="207"/>
    </row>
    <row r="13" spans="1:8" ht="18.75">
      <c r="A13" s="210"/>
      <c r="B13" s="99" t="s">
        <v>1581</v>
      </c>
      <c r="C13" s="302">
        <v>48000</v>
      </c>
      <c r="D13" s="302">
        <v>42000</v>
      </c>
      <c r="E13" s="302">
        <v>36000</v>
      </c>
      <c r="F13" s="302"/>
      <c r="G13" s="302"/>
      <c r="H13" s="207"/>
    </row>
    <row r="14" spans="1:8" ht="18.75">
      <c r="A14" s="210"/>
      <c r="B14" s="99" t="s">
        <v>907</v>
      </c>
      <c r="C14" s="302">
        <v>50000</v>
      </c>
      <c r="D14" s="302">
        <v>46000</v>
      </c>
      <c r="E14" s="302">
        <v>38000</v>
      </c>
      <c r="F14" s="302"/>
      <c r="G14" s="302"/>
      <c r="H14" s="207"/>
    </row>
    <row r="15" spans="1:8" ht="18.75">
      <c r="A15" s="210"/>
      <c r="B15" s="99" t="s">
        <v>908</v>
      </c>
      <c r="C15" s="302">
        <v>26000</v>
      </c>
      <c r="D15" s="302">
        <v>24000</v>
      </c>
      <c r="E15" s="302">
        <v>22000</v>
      </c>
      <c r="F15" s="302"/>
      <c r="G15" s="302"/>
      <c r="H15" s="207"/>
    </row>
    <row r="16" spans="1:8" ht="18.75">
      <c r="A16" s="210"/>
      <c r="B16" s="99" t="s">
        <v>909</v>
      </c>
      <c r="C16" s="302">
        <v>36000</v>
      </c>
      <c r="D16" s="302">
        <v>32000</v>
      </c>
      <c r="E16" s="302">
        <v>30000</v>
      </c>
      <c r="F16" s="302"/>
      <c r="G16" s="302"/>
      <c r="H16" s="207"/>
    </row>
    <row r="17" spans="1:8" ht="18.75">
      <c r="A17" s="211" t="s">
        <v>1584</v>
      </c>
      <c r="B17" s="209" t="s">
        <v>1585</v>
      </c>
      <c r="C17" s="303"/>
      <c r="D17" s="303"/>
      <c r="E17" s="303"/>
      <c r="F17" s="303"/>
      <c r="G17" s="303"/>
      <c r="H17" s="207"/>
    </row>
    <row r="18" spans="1:7" ht="18.75">
      <c r="A18" s="210"/>
      <c r="B18" s="99" t="s">
        <v>1580</v>
      </c>
      <c r="C18" s="302">
        <v>42000</v>
      </c>
      <c r="D18" s="302">
        <v>36000</v>
      </c>
      <c r="E18" s="302">
        <v>30000</v>
      </c>
      <c r="F18" s="302"/>
      <c r="G18" s="302"/>
    </row>
    <row r="19" spans="1:7" ht="18.75">
      <c r="A19" s="210"/>
      <c r="B19" s="99" t="s">
        <v>1581</v>
      </c>
      <c r="C19" s="302">
        <v>42000</v>
      </c>
      <c r="D19" s="302">
        <v>36000</v>
      </c>
      <c r="E19" s="302">
        <v>30000</v>
      </c>
      <c r="F19" s="302"/>
      <c r="G19" s="302"/>
    </row>
    <row r="20" spans="1:7" ht="18.75">
      <c r="A20" s="210"/>
      <c r="B20" s="99" t="s">
        <v>907</v>
      </c>
      <c r="C20" s="302">
        <v>44000</v>
      </c>
      <c r="D20" s="302">
        <v>38000</v>
      </c>
      <c r="E20" s="302">
        <v>32000</v>
      </c>
      <c r="F20" s="302"/>
      <c r="G20" s="302"/>
    </row>
    <row r="21" spans="1:7" ht="18.75">
      <c r="A21" s="210"/>
      <c r="B21" s="99" t="s">
        <v>908</v>
      </c>
      <c r="C21" s="302">
        <v>26000</v>
      </c>
      <c r="D21" s="302">
        <v>24000</v>
      </c>
      <c r="E21" s="302">
        <v>22000</v>
      </c>
      <c r="F21" s="302"/>
      <c r="G21" s="302"/>
    </row>
    <row r="22" spans="1:7" ht="18.75">
      <c r="A22" s="210"/>
      <c r="B22" s="99" t="s">
        <v>909</v>
      </c>
      <c r="C22" s="302">
        <v>36000</v>
      </c>
      <c r="D22" s="302">
        <v>32000</v>
      </c>
      <c r="E22" s="302">
        <v>30000</v>
      </c>
      <c r="F22" s="302"/>
      <c r="G22" s="302"/>
    </row>
    <row r="23" spans="1:7" ht="18.75">
      <c r="A23" s="211" t="s">
        <v>1586</v>
      </c>
      <c r="B23" s="209" t="s">
        <v>1587</v>
      </c>
      <c r="C23" s="303"/>
      <c r="D23" s="303"/>
      <c r="E23" s="303"/>
      <c r="F23" s="303"/>
      <c r="G23" s="303"/>
    </row>
    <row r="24" spans="1:7" ht="18.75">
      <c r="A24" s="210"/>
      <c r="B24" s="99" t="s">
        <v>1580</v>
      </c>
      <c r="C24" s="302">
        <v>43000</v>
      </c>
      <c r="D24" s="302">
        <v>36000</v>
      </c>
      <c r="E24" s="302">
        <v>30000</v>
      </c>
      <c r="F24" s="302"/>
      <c r="G24" s="302"/>
    </row>
    <row r="25" spans="1:7" ht="18.75">
      <c r="A25" s="210"/>
      <c r="B25" s="99" t="s">
        <v>1581</v>
      </c>
      <c r="C25" s="302">
        <v>43000</v>
      </c>
      <c r="D25" s="302">
        <v>36000</v>
      </c>
      <c r="E25" s="302">
        <v>30000</v>
      </c>
      <c r="F25" s="302"/>
      <c r="G25" s="302"/>
    </row>
    <row r="26" spans="1:7" ht="18.75">
      <c r="A26" s="210"/>
      <c r="B26" s="99" t="s">
        <v>907</v>
      </c>
      <c r="C26" s="302">
        <v>46000</v>
      </c>
      <c r="D26" s="302">
        <v>38000</v>
      </c>
      <c r="E26" s="302">
        <v>32000</v>
      </c>
      <c r="F26" s="302"/>
      <c r="G26" s="302"/>
    </row>
    <row r="27" spans="1:7" ht="18.75">
      <c r="A27" s="210"/>
      <c r="B27" s="99" t="s">
        <v>908</v>
      </c>
      <c r="C27" s="302">
        <v>26000</v>
      </c>
      <c r="D27" s="302">
        <v>24000</v>
      </c>
      <c r="E27" s="302">
        <v>22000</v>
      </c>
      <c r="F27" s="302"/>
      <c r="G27" s="302"/>
    </row>
    <row r="28" spans="1:7" ht="18.75">
      <c r="A28" s="210"/>
      <c r="B28" s="99" t="s">
        <v>909</v>
      </c>
      <c r="C28" s="302">
        <v>36000</v>
      </c>
      <c r="D28" s="302">
        <v>32000</v>
      </c>
      <c r="E28" s="302">
        <v>30000</v>
      </c>
      <c r="F28" s="302"/>
      <c r="G28" s="302"/>
    </row>
    <row r="29" spans="1:7" ht="18.75">
      <c r="A29" s="211" t="s">
        <v>1588</v>
      </c>
      <c r="B29" s="209" t="s">
        <v>1589</v>
      </c>
      <c r="C29" s="303"/>
      <c r="D29" s="303"/>
      <c r="E29" s="303"/>
      <c r="F29" s="303"/>
      <c r="G29" s="303"/>
    </row>
    <row r="30" spans="1:7" ht="18.75">
      <c r="A30" s="210"/>
      <c r="B30" s="99" t="s">
        <v>1580</v>
      </c>
      <c r="C30" s="302">
        <v>43000</v>
      </c>
      <c r="D30" s="302">
        <v>36000</v>
      </c>
      <c r="E30" s="302">
        <v>30000</v>
      </c>
      <c r="F30" s="302"/>
      <c r="G30" s="302"/>
    </row>
    <row r="31" spans="1:7" ht="18.75">
      <c r="A31" s="210"/>
      <c r="B31" s="99" t="s">
        <v>1581</v>
      </c>
      <c r="C31" s="302">
        <v>43000</v>
      </c>
      <c r="D31" s="302">
        <v>36000</v>
      </c>
      <c r="E31" s="302">
        <v>30000</v>
      </c>
      <c r="F31" s="302"/>
      <c r="G31" s="302"/>
    </row>
    <row r="32" spans="1:7" ht="18.75">
      <c r="A32" s="210"/>
      <c r="B32" s="99" t="s">
        <v>907</v>
      </c>
      <c r="C32" s="302">
        <v>46000</v>
      </c>
      <c r="D32" s="302">
        <v>38000</v>
      </c>
      <c r="E32" s="302">
        <v>32000</v>
      </c>
      <c r="F32" s="302"/>
      <c r="G32" s="302"/>
    </row>
    <row r="33" spans="1:7" ht="18.75">
      <c r="A33" s="210"/>
      <c r="B33" s="99" t="s">
        <v>908</v>
      </c>
      <c r="C33" s="302">
        <v>26000</v>
      </c>
      <c r="D33" s="302">
        <v>24000</v>
      </c>
      <c r="E33" s="302">
        <v>22000</v>
      </c>
      <c r="F33" s="302"/>
      <c r="G33" s="302"/>
    </row>
    <row r="34" spans="1:7" ht="18.75">
      <c r="A34" s="210"/>
      <c r="B34" s="99" t="s">
        <v>909</v>
      </c>
      <c r="C34" s="302">
        <v>36000</v>
      </c>
      <c r="D34" s="302">
        <v>32000</v>
      </c>
      <c r="E34" s="302">
        <v>30000</v>
      </c>
      <c r="F34" s="302"/>
      <c r="G34" s="302"/>
    </row>
    <row r="35" spans="1:7" ht="18.75">
      <c r="A35" s="210"/>
      <c r="B35" s="99" t="s">
        <v>1590</v>
      </c>
      <c r="C35" s="302">
        <v>24000</v>
      </c>
      <c r="D35" s="302"/>
      <c r="E35" s="302"/>
      <c r="F35" s="302"/>
      <c r="G35" s="302"/>
    </row>
    <row r="36" spans="1:7" ht="18.75">
      <c r="A36" s="211" t="s">
        <v>1591</v>
      </c>
      <c r="B36" s="209" t="s">
        <v>1592</v>
      </c>
      <c r="C36" s="303"/>
      <c r="D36" s="303"/>
      <c r="E36" s="303"/>
      <c r="F36" s="303"/>
      <c r="G36" s="303"/>
    </row>
    <row r="37" spans="1:7" ht="18.75">
      <c r="A37" s="210"/>
      <c r="B37" s="99" t="s">
        <v>1580</v>
      </c>
      <c r="C37" s="302">
        <v>43000</v>
      </c>
      <c r="D37" s="302">
        <v>36000</v>
      </c>
      <c r="E37" s="302">
        <v>30000</v>
      </c>
      <c r="F37" s="302"/>
      <c r="G37" s="302"/>
    </row>
    <row r="38" spans="1:7" ht="18.75">
      <c r="A38" s="210"/>
      <c r="B38" s="99" t="s">
        <v>1581</v>
      </c>
      <c r="C38" s="302">
        <v>43000</v>
      </c>
      <c r="D38" s="302">
        <v>36000</v>
      </c>
      <c r="E38" s="302">
        <v>30000</v>
      </c>
      <c r="F38" s="302"/>
      <c r="G38" s="302"/>
    </row>
    <row r="39" spans="1:7" ht="18.75">
      <c r="A39" s="210"/>
      <c r="B39" s="99" t="s">
        <v>907</v>
      </c>
      <c r="C39" s="302">
        <v>46000</v>
      </c>
      <c r="D39" s="302">
        <v>38000</v>
      </c>
      <c r="E39" s="302">
        <v>32000</v>
      </c>
      <c r="F39" s="302"/>
      <c r="G39" s="302"/>
    </row>
    <row r="40" spans="1:7" ht="18.75">
      <c r="A40" s="210"/>
      <c r="B40" s="99" t="s">
        <v>908</v>
      </c>
      <c r="C40" s="302">
        <v>26000</v>
      </c>
      <c r="D40" s="302">
        <v>24000</v>
      </c>
      <c r="E40" s="302">
        <v>22000</v>
      </c>
      <c r="F40" s="302"/>
      <c r="G40" s="302"/>
    </row>
    <row r="41" spans="1:7" ht="18.75">
      <c r="A41" s="210"/>
      <c r="B41" s="99" t="s">
        <v>909</v>
      </c>
      <c r="C41" s="302">
        <v>36000</v>
      </c>
      <c r="D41" s="302">
        <v>32000</v>
      </c>
      <c r="E41" s="302">
        <v>30000</v>
      </c>
      <c r="F41" s="302"/>
      <c r="G41" s="302"/>
    </row>
    <row r="42" spans="1:7" ht="18.75">
      <c r="A42" s="211" t="s">
        <v>1593</v>
      </c>
      <c r="B42" s="209" t="s">
        <v>1594</v>
      </c>
      <c r="C42" s="303"/>
      <c r="D42" s="303"/>
      <c r="E42" s="303"/>
      <c r="F42" s="303"/>
      <c r="G42" s="303"/>
    </row>
    <row r="43" spans="1:7" ht="18.75">
      <c r="A43" s="210"/>
      <c r="B43" s="99" t="s">
        <v>1580</v>
      </c>
      <c r="C43" s="302">
        <v>42000</v>
      </c>
      <c r="D43" s="302">
        <v>36000</v>
      </c>
      <c r="E43" s="302">
        <v>30000</v>
      </c>
      <c r="F43" s="302"/>
      <c r="G43" s="302"/>
    </row>
    <row r="44" spans="1:7" ht="18.75">
      <c r="A44" s="210"/>
      <c r="B44" s="99" t="s">
        <v>1581</v>
      </c>
      <c r="C44" s="302">
        <v>42000</v>
      </c>
      <c r="D44" s="302">
        <v>36000</v>
      </c>
      <c r="E44" s="302">
        <v>30000</v>
      </c>
      <c r="F44" s="302"/>
      <c r="G44" s="302"/>
    </row>
    <row r="45" spans="1:7" ht="18.75">
      <c r="A45" s="210"/>
      <c r="B45" s="99" t="s">
        <v>907</v>
      </c>
      <c r="C45" s="302">
        <v>44000</v>
      </c>
      <c r="D45" s="302">
        <v>38000</v>
      </c>
      <c r="E45" s="302">
        <v>32000</v>
      </c>
      <c r="F45" s="302"/>
      <c r="G45" s="302"/>
    </row>
    <row r="46" spans="1:7" ht="18.75">
      <c r="A46" s="210"/>
      <c r="B46" s="99" t="s">
        <v>908</v>
      </c>
      <c r="C46" s="302">
        <v>26000</v>
      </c>
      <c r="D46" s="302">
        <v>24000</v>
      </c>
      <c r="E46" s="302">
        <v>22000</v>
      </c>
      <c r="F46" s="302"/>
      <c r="G46" s="302"/>
    </row>
    <row r="47" spans="1:7" ht="18.75">
      <c r="A47" s="210"/>
      <c r="B47" s="99" t="s">
        <v>909</v>
      </c>
      <c r="C47" s="302">
        <v>36000</v>
      </c>
      <c r="D47" s="302">
        <v>31000</v>
      </c>
      <c r="E47" s="302">
        <v>26000</v>
      </c>
      <c r="F47" s="302"/>
      <c r="G47" s="302"/>
    </row>
    <row r="48" spans="1:7" ht="18.75">
      <c r="A48" s="211" t="s">
        <v>1595</v>
      </c>
      <c r="B48" s="209" t="s">
        <v>1596</v>
      </c>
      <c r="C48" s="303"/>
      <c r="D48" s="303"/>
      <c r="E48" s="303"/>
      <c r="F48" s="303"/>
      <c r="G48" s="303"/>
    </row>
    <row r="49" spans="1:7" ht="18.75">
      <c r="A49" s="210"/>
      <c r="B49" s="99" t="s">
        <v>1580</v>
      </c>
      <c r="C49" s="302">
        <v>42000</v>
      </c>
      <c r="D49" s="302">
        <v>36000</v>
      </c>
      <c r="E49" s="302">
        <v>30000</v>
      </c>
      <c r="F49" s="302"/>
      <c r="G49" s="302"/>
    </row>
    <row r="50" spans="1:7" ht="18.75">
      <c r="A50" s="210"/>
      <c r="B50" s="99" t="s">
        <v>1581</v>
      </c>
      <c r="C50" s="302">
        <v>42000</v>
      </c>
      <c r="D50" s="302">
        <v>36000</v>
      </c>
      <c r="E50" s="302">
        <v>30000</v>
      </c>
      <c r="F50" s="302"/>
      <c r="G50" s="302"/>
    </row>
    <row r="51" spans="1:7" ht="18.75">
      <c r="A51" s="210"/>
      <c r="B51" s="99" t="s">
        <v>907</v>
      </c>
      <c r="C51" s="302">
        <v>44000</v>
      </c>
      <c r="D51" s="302">
        <v>38000</v>
      </c>
      <c r="E51" s="302">
        <v>32000</v>
      </c>
      <c r="F51" s="302"/>
      <c r="G51" s="302"/>
    </row>
    <row r="52" spans="1:7" ht="18.75">
      <c r="A52" s="210"/>
      <c r="B52" s="99" t="s">
        <v>908</v>
      </c>
      <c r="C52" s="302">
        <v>26000</v>
      </c>
      <c r="D52" s="302">
        <v>24000</v>
      </c>
      <c r="E52" s="302">
        <v>22000</v>
      </c>
      <c r="F52" s="302"/>
      <c r="G52" s="302"/>
    </row>
    <row r="53" spans="1:7" ht="18.75">
      <c r="A53" s="210"/>
      <c r="B53" s="99" t="s">
        <v>909</v>
      </c>
      <c r="C53" s="302">
        <v>36000</v>
      </c>
      <c r="D53" s="302">
        <v>31000</v>
      </c>
      <c r="E53" s="302">
        <v>26000</v>
      </c>
      <c r="F53" s="302"/>
      <c r="G53" s="302"/>
    </row>
    <row r="54" spans="1:7" ht="18.75">
      <c r="A54" s="211" t="s">
        <v>1597</v>
      </c>
      <c r="B54" s="209" t="s">
        <v>1598</v>
      </c>
      <c r="C54" s="303"/>
      <c r="D54" s="303"/>
      <c r="E54" s="303"/>
      <c r="F54" s="303"/>
      <c r="G54" s="303"/>
    </row>
    <row r="55" spans="1:7" ht="18.75">
      <c r="A55" s="210"/>
      <c r="B55" s="99" t="s">
        <v>1580</v>
      </c>
      <c r="C55" s="302">
        <v>36000</v>
      </c>
      <c r="D55" s="302">
        <v>30000</v>
      </c>
      <c r="E55" s="302">
        <v>24000</v>
      </c>
      <c r="F55" s="302"/>
      <c r="G55" s="302"/>
    </row>
    <row r="56" spans="1:7" ht="18.75">
      <c r="A56" s="210"/>
      <c r="B56" s="99" t="s">
        <v>1581</v>
      </c>
      <c r="C56" s="302">
        <v>36000</v>
      </c>
      <c r="D56" s="302">
        <v>30000</v>
      </c>
      <c r="E56" s="302">
        <v>24000</v>
      </c>
      <c r="F56" s="302"/>
      <c r="G56" s="302"/>
    </row>
    <row r="57" spans="1:7" ht="18.75">
      <c r="A57" s="210"/>
      <c r="B57" s="99" t="s">
        <v>907</v>
      </c>
      <c r="C57" s="302">
        <v>38000</v>
      </c>
      <c r="D57" s="302">
        <v>32000</v>
      </c>
      <c r="E57" s="302">
        <v>25000</v>
      </c>
      <c r="F57" s="302"/>
      <c r="G57" s="302"/>
    </row>
    <row r="58" spans="1:7" ht="18.75">
      <c r="A58" s="210"/>
      <c r="B58" s="99" t="s">
        <v>908</v>
      </c>
      <c r="C58" s="302">
        <v>24000</v>
      </c>
      <c r="D58" s="302">
        <v>22000</v>
      </c>
      <c r="E58" s="302">
        <v>19000</v>
      </c>
      <c r="F58" s="302"/>
      <c r="G58" s="302"/>
    </row>
    <row r="59" spans="1:7" ht="18.75">
      <c r="A59" s="210"/>
      <c r="B59" s="99" t="s">
        <v>909</v>
      </c>
      <c r="C59" s="302">
        <v>36000</v>
      </c>
      <c r="D59" s="302">
        <v>31000</v>
      </c>
      <c r="E59" s="302">
        <v>26000</v>
      </c>
      <c r="F59" s="302"/>
      <c r="G59" s="302"/>
    </row>
    <row r="60" spans="1:7" ht="18.75">
      <c r="A60" s="211" t="s">
        <v>15</v>
      </c>
      <c r="B60" s="209" t="s">
        <v>1599</v>
      </c>
      <c r="C60" s="305"/>
      <c r="D60" s="305"/>
      <c r="E60" s="305"/>
      <c r="F60" s="305"/>
      <c r="G60" s="305"/>
    </row>
    <row r="61" spans="1:7" ht="18.75">
      <c r="A61" s="210"/>
      <c r="B61" s="99" t="s">
        <v>1580</v>
      </c>
      <c r="C61" s="302">
        <v>36000</v>
      </c>
      <c r="D61" s="302">
        <v>30000</v>
      </c>
      <c r="E61" s="302">
        <v>24000</v>
      </c>
      <c r="F61" s="302"/>
      <c r="G61" s="302"/>
    </row>
    <row r="62" spans="1:7" ht="18.75">
      <c r="A62" s="210"/>
      <c r="B62" s="99" t="s">
        <v>1581</v>
      </c>
      <c r="C62" s="302">
        <v>36000</v>
      </c>
      <c r="D62" s="302">
        <v>30000</v>
      </c>
      <c r="E62" s="302">
        <v>24000</v>
      </c>
      <c r="F62" s="302"/>
      <c r="G62" s="302"/>
    </row>
    <row r="63" spans="1:7" ht="18.75">
      <c r="A63" s="210"/>
      <c r="B63" s="99" t="s">
        <v>907</v>
      </c>
      <c r="C63" s="302">
        <v>38000</v>
      </c>
      <c r="D63" s="302">
        <v>32000</v>
      </c>
      <c r="E63" s="302">
        <v>25000</v>
      </c>
      <c r="F63" s="302"/>
      <c r="G63" s="302"/>
    </row>
    <row r="64" spans="1:7" ht="18.75">
      <c r="A64" s="210"/>
      <c r="B64" s="99" t="s">
        <v>908</v>
      </c>
      <c r="C64" s="302">
        <v>24000</v>
      </c>
      <c r="D64" s="302">
        <v>22000</v>
      </c>
      <c r="E64" s="302">
        <v>19000</v>
      </c>
      <c r="F64" s="302"/>
      <c r="G64" s="302"/>
    </row>
    <row r="65" spans="1:7" ht="18.75">
      <c r="A65" s="210"/>
      <c r="B65" s="99" t="s">
        <v>909</v>
      </c>
      <c r="C65" s="302">
        <v>36000</v>
      </c>
      <c r="D65" s="302">
        <v>31000</v>
      </c>
      <c r="E65" s="302">
        <v>26000</v>
      </c>
      <c r="F65" s="302"/>
      <c r="G65" s="302"/>
    </row>
    <row r="66" spans="1:7" ht="18.75">
      <c r="A66" s="210"/>
      <c r="B66" s="99" t="s">
        <v>1590</v>
      </c>
      <c r="C66" s="302">
        <v>24000</v>
      </c>
      <c r="D66" s="302"/>
      <c r="E66" s="302"/>
      <c r="F66" s="302"/>
      <c r="G66" s="302"/>
    </row>
    <row r="67" spans="1:7" ht="18.75">
      <c r="A67" s="211" t="s">
        <v>16</v>
      </c>
      <c r="B67" s="209" t="s">
        <v>1600</v>
      </c>
      <c r="C67" s="305"/>
      <c r="D67" s="305"/>
      <c r="E67" s="305"/>
      <c r="F67" s="305"/>
      <c r="G67" s="305"/>
    </row>
    <row r="68" spans="1:7" ht="18.75">
      <c r="A68" s="210"/>
      <c r="B68" s="99" t="s">
        <v>1580</v>
      </c>
      <c r="C68" s="302">
        <v>36000</v>
      </c>
      <c r="D68" s="302">
        <v>30000</v>
      </c>
      <c r="E68" s="302">
        <v>24000</v>
      </c>
      <c r="F68" s="302"/>
      <c r="G68" s="302"/>
    </row>
    <row r="69" spans="1:7" ht="18.75">
      <c r="A69" s="210"/>
      <c r="B69" s="99" t="s">
        <v>1581</v>
      </c>
      <c r="C69" s="302">
        <v>36000</v>
      </c>
      <c r="D69" s="302">
        <v>30000</v>
      </c>
      <c r="E69" s="302">
        <v>24000</v>
      </c>
      <c r="F69" s="302"/>
      <c r="G69" s="302"/>
    </row>
    <row r="70" spans="1:7" ht="18.75">
      <c r="A70" s="210"/>
      <c r="B70" s="99" t="s">
        <v>907</v>
      </c>
      <c r="C70" s="302">
        <v>38000</v>
      </c>
      <c r="D70" s="302">
        <v>32000</v>
      </c>
      <c r="E70" s="302">
        <v>25000</v>
      </c>
      <c r="F70" s="302"/>
      <c r="G70" s="302"/>
    </row>
    <row r="71" spans="1:7" ht="18.75">
      <c r="A71" s="210"/>
      <c r="B71" s="99" t="s">
        <v>908</v>
      </c>
      <c r="C71" s="302">
        <v>24000</v>
      </c>
      <c r="D71" s="302">
        <v>22000</v>
      </c>
      <c r="E71" s="302">
        <v>19000</v>
      </c>
      <c r="F71" s="302"/>
      <c r="G71" s="302"/>
    </row>
    <row r="72" spans="1:7" ht="18.75">
      <c r="A72" s="210"/>
      <c r="B72" s="99" t="s">
        <v>909</v>
      </c>
      <c r="C72" s="302">
        <v>36000</v>
      </c>
      <c r="D72" s="302">
        <v>31000</v>
      </c>
      <c r="E72" s="302">
        <v>26000</v>
      </c>
      <c r="F72" s="302"/>
      <c r="G72" s="302"/>
    </row>
    <row r="73" spans="1:7" ht="18.75">
      <c r="A73" s="211" t="s">
        <v>18</v>
      </c>
      <c r="B73" s="209" t="s">
        <v>1601</v>
      </c>
      <c r="C73" s="306"/>
      <c r="D73" s="307"/>
      <c r="E73" s="307"/>
      <c r="F73" s="307"/>
      <c r="G73" s="305"/>
    </row>
    <row r="74" spans="1:7" ht="18.75">
      <c r="A74" s="210"/>
      <c r="B74" s="99" t="s">
        <v>1580</v>
      </c>
      <c r="C74" s="302">
        <v>36000</v>
      </c>
      <c r="D74" s="302">
        <v>30000</v>
      </c>
      <c r="E74" s="302">
        <v>24000</v>
      </c>
      <c r="F74" s="302"/>
      <c r="G74" s="302"/>
    </row>
    <row r="75" spans="1:7" ht="18.75">
      <c r="A75" s="210"/>
      <c r="B75" s="99" t="s">
        <v>1581</v>
      </c>
      <c r="C75" s="302">
        <v>36000</v>
      </c>
      <c r="D75" s="302">
        <v>30000</v>
      </c>
      <c r="E75" s="302">
        <v>24000</v>
      </c>
      <c r="F75" s="302"/>
      <c r="G75" s="302"/>
    </row>
    <row r="76" spans="1:7" ht="18.75">
      <c r="A76" s="210"/>
      <c r="B76" s="99" t="s">
        <v>907</v>
      </c>
      <c r="C76" s="302">
        <v>38000</v>
      </c>
      <c r="D76" s="302">
        <v>32000</v>
      </c>
      <c r="E76" s="302">
        <v>25000</v>
      </c>
      <c r="F76" s="302"/>
      <c r="G76" s="302"/>
    </row>
    <row r="77" spans="1:7" ht="18.75">
      <c r="A77" s="210"/>
      <c r="B77" s="99" t="s">
        <v>908</v>
      </c>
      <c r="C77" s="302">
        <v>24000</v>
      </c>
      <c r="D77" s="302">
        <v>22000</v>
      </c>
      <c r="E77" s="302">
        <v>19000</v>
      </c>
      <c r="F77" s="302"/>
      <c r="G77" s="302"/>
    </row>
    <row r="78" spans="1:7" ht="18.75">
      <c r="A78" s="210"/>
      <c r="B78" s="99" t="s">
        <v>909</v>
      </c>
      <c r="C78" s="302">
        <v>36000</v>
      </c>
      <c r="D78" s="302">
        <v>31000</v>
      </c>
      <c r="E78" s="302">
        <v>26000</v>
      </c>
      <c r="F78" s="302"/>
      <c r="G78" s="302"/>
    </row>
    <row r="79" spans="1:7" ht="18.75">
      <c r="A79" s="211" t="s">
        <v>20</v>
      </c>
      <c r="B79" s="209" t="s">
        <v>1602</v>
      </c>
      <c r="C79" s="308"/>
      <c r="D79" s="308"/>
      <c r="E79" s="308"/>
      <c r="F79" s="308"/>
      <c r="G79" s="308"/>
    </row>
    <row r="80" spans="1:7" ht="18.75">
      <c r="A80" s="210"/>
      <c r="B80" s="99" t="s">
        <v>1580</v>
      </c>
      <c r="C80" s="302">
        <v>29000</v>
      </c>
      <c r="D80" s="302">
        <v>25000</v>
      </c>
      <c r="E80" s="302">
        <v>20000</v>
      </c>
      <c r="F80" s="302">
        <v>18000</v>
      </c>
      <c r="G80" s="302">
        <v>14000</v>
      </c>
    </row>
    <row r="81" spans="1:7" ht="18.75">
      <c r="A81" s="210"/>
      <c r="B81" s="99" t="s">
        <v>1581</v>
      </c>
      <c r="C81" s="302">
        <v>29000</v>
      </c>
      <c r="D81" s="302">
        <v>25000</v>
      </c>
      <c r="E81" s="302">
        <v>20000</v>
      </c>
      <c r="F81" s="302">
        <v>18000</v>
      </c>
      <c r="G81" s="302">
        <v>14000</v>
      </c>
    </row>
    <row r="82" spans="1:7" ht="18.75">
      <c r="A82" s="210"/>
      <c r="B82" s="99" t="s">
        <v>907</v>
      </c>
      <c r="C82" s="302">
        <v>29000</v>
      </c>
      <c r="D82" s="302">
        <v>25000</v>
      </c>
      <c r="E82" s="302">
        <v>20000</v>
      </c>
      <c r="F82" s="302">
        <v>18000</v>
      </c>
      <c r="G82" s="302">
        <v>14000</v>
      </c>
    </row>
    <row r="83" spans="1:7" ht="18.75">
      <c r="A83" s="210"/>
      <c r="B83" s="99" t="s">
        <v>908</v>
      </c>
      <c r="C83" s="302">
        <v>24000</v>
      </c>
      <c r="D83" s="302">
        <v>22000</v>
      </c>
      <c r="E83" s="302">
        <v>19000</v>
      </c>
      <c r="F83" s="302">
        <v>17000</v>
      </c>
      <c r="G83" s="302">
        <v>14000</v>
      </c>
    </row>
    <row r="84" spans="1:7" ht="18.75">
      <c r="A84" s="210"/>
      <c r="B84" s="99" t="s">
        <v>909</v>
      </c>
      <c r="C84" s="302">
        <v>20000</v>
      </c>
      <c r="D84" s="302">
        <v>18000</v>
      </c>
      <c r="E84" s="302">
        <v>16000</v>
      </c>
      <c r="F84" s="302"/>
      <c r="G84" s="302"/>
    </row>
    <row r="85" spans="1:7" ht="18.75">
      <c r="A85" s="211" t="s">
        <v>21</v>
      </c>
      <c r="B85" s="209" t="s">
        <v>1603</v>
      </c>
      <c r="C85" s="308"/>
      <c r="D85" s="308"/>
      <c r="E85" s="308"/>
      <c r="F85" s="308"/>
      <c r="G85" s="308"/>
    </row>
    <row r="86" spans="1:7" ht="18.75">
      <c r="A86" s="210"/>
      <c r="B86" s="99" t="s">
        <v>1580</v>
      </c>
      <c r="C86" s="302">
        <v>24000</v>
      </c>
      <c r="D86" s="302">
        <v>22000</v>
      </c>
      <c r="E86" s="302">
        <v>17000</v>
      </c>
      <c r="F86" s="302">
        <v>14000</v>
      </c>
      <c r="G86" s="302">
        <v>12000</v>
      </c>
    </row>
    <row r="87" spans="1:7" ht="18.75">
      <c r="A87" s="210"/>
      <c r="B87" s="99" t="s">
        <v>1581</v>
      </c>
      <c r="C87" s="302">
        <v>24000</v>
      </c>
      <c r="D87" s="302">
        <v>22000</v>
      </c>
      <c r="E87" s="302">
        <v>17000</v>
      </c>
      <c r="F87" s="302">
        <v>14000</v>
      </c>
      <c r="G87" s="302">
        <v>12000</v>
      </c>
    </row>
    <row r="88" spans="1:7" ht="18.75">
      <c r="A88" s="210"/>
      <c r="B88" s="99" t="s">
        <v>907</v>
      </c>
      <c r="C88" s="302">
        <v>24000</v>
      </c>
      <c r="D88" s="302">
        <v>22000</v>
      </c>
      <c r="E88" s="302">
        <v>17000</v>
      </c>
      <c r="F88" s="302">
        <v>14000</v>
      </c>
      <c r="G88" s="302">
        <v>12000</v>
      </c>
    </row>
    <row r="89" spans="1:7" ht="18.75">
      <c r="A89" s="210"/>
      <c r="B89" s="99" t="s">
        <v>908</v>
      </c>
      <c r="C89" s="302">
        <v>20000</v>
      </c>
      <c r="D89" s="302">
        <v>17000</v>
      </c>
      <c r="E89" s="302">
        <v>14000</v>
      </c>
      <c r="F89" s="302">
        <v>12000</v>
      </c>
      <c r="G89" s="302">
        <v>10000</v>
      </c>
    </row>
    <row r="90" spans="1:7" ht="18.75">
      <c r="A90" s="210"/>
      <c r="B90" s="99" t="s">
        <v>909</v>
      </c>
      <c r="C90" s="302">
        <v>17000</v>
      </c>
      <c r="D90" s="302">
        <v>14000</v>
      </c>
      <c r="E90" s="302">
        <v>12000</v>
      </c>
      <c r="F90" s="302"/>
      <c r="G90" s="302"/>
    </row>
    <row r="91" spans="1:7" ht="18.75">
      <c r="A91" s="211" t="s">
        <v>23</v>
      </c>
      <c r="B91" s="209" t="s">
        <v>1604</v>
      </c>
      <c r="C91" s="308"/>
      <c r="D91" s="308"/>
      <c r="E91" s="308"/>
      <c r="F91" s="308"/>
      <c r="G91" s="308"/>
    </row>
    <row r="92" spans="1:7" ht="18.75">
      <c r="A92" s="210"/>
      <c r="B92" s="99" t="s">
        <v>1580</v>
      </c>
      <c r="C92" s="302">
        <v>18000</v>
      </c>
      <c r="D92" s="302">
        <v>16000</v>
      </c>
      <c r="E92" s="302">
        <v>12000</v>
      </c>
      <c r="F92" s="302">
        <v>11000</v>
      </c>
      <c r="G92" s="302">
        <v>10000</v>
      </c>
    </row>
    <row r="93" spans="1:7" ht="18.75">
      <c r="A93" s="210"/>
      <c r="B93" s="99" t="s">
        <v>1581</v>
      </c>
      <c r="C93" s="302">
        <v>18000</v>
      </c>
      <c r="D93" s="302">
        <v>16000</v>
      </c>
      <c r="E93" s="302">
        <v>12000</v>
      </c>
      <c r="F93" s="302">
        <v>11000</v>
      </c>
      <c r="G93" s="302">
        <v>10000</v>
      </c>
    </row>
    <row r="94" spans="1:7" ht="18.75">
      <c r="A94" s="210"/>
      <c r="B94" s="99" t="s">
        <v>907</v>
      </c>
      <c r="C94" s="302">
        <v>17000</v>
      </c>
      <c r="D94" s="302">
        <v>14000</v>
      </c>
      <c r="E94" s="302">
        <v>12000</v>
      </c>
      <c r="F94" s="302">
        <v>11000</v>
      </c>
      <c r="G94" s="302">
        <v>10000</v>
      </c>
    </row>
    <row r="95" spans="1:7" ht="18.75">
      <c r="A95" s="210"/>
      <c r="B95" s="99" t="s">
        <v>908</v>
      </c>
      <c r="C95" s="302">
        <v>14000</v>
      </c>
      <c r="D95" s="302">
        <v>12000</v>
      </c>
      <c r="E95" s="302">
        <v>10000</v>
      </c>
      <c r="F95" s="302">
        <v>8000</v>
      </c>
      <c r="G95" s="302">
        <v>7000</v>
      </c>
    </row>
    <row r="96" spans="1:7" ht="18.75">
      <c r="A96" s="210"/>
      <c r="B96" s="99" t="s">
        <v>909</v>
      </c>
      <c r="C96" s="302">
        <v>14000</v>
      </c>
      <c r="D96" s="302">
        <v>12000</v>
      </c>
      <c r="E96" s="302">
        <v>10000</v>
      </c>
      <c r="F96" s="302"/>
      <c r="G96" s="302"/>
    </row>
    <row r="97" spans="1:7" ht="18.75">
      <c r="A97" s="211" t="s">
        <v>1605</v>
      </c>
      <c r="B97" s="209" t="s">
        <v>1606</v>
      </c>
      <c r="C97" s="308"/>
      <c r="D97" s="308"/>
      <c r="E97" s="308"/>
      <c r="F97" s="308"/>
      <c r="G97" s="308"/>
    </row>
    <row r="98" spans="1:7" ht="18.75">
      <c r="A98" s="210"/>
      <c r="B98" s="99" t="s">
        <v>1580</v>
      </c>
      <c r="C98" s="302">
        <v>18000</v>
      </c>
      <c r="D98" s="302">
        <v>16000</v>
      </c>
      <c r="E98" s="302">
        <v>12000</v>
      </c>
      <c r="F98" s="302">
        <v>11000</v>
      </c>
      <c r="G98" s="302">
        <v>10000</v>
      </c>
    </row>
    <row r="99" spans="1:7" ht="18.75">
      <c r="A99" s="210"/>
      <c r="B99" s="99" t="s">
        <v>1581</v>
      </c>
      <c r="C99" s="302">
        <v>18000</v>
      </c>
      <c r="D99" s="302">
        <v>16000</v>
      </c>
      <c r="E99" s="302">
        <v>12000</v>
      </c>
      <c r="F99" s="302">
        <v>11000</v>
      </c>
      <c r="G99" s="302">
        <v>10000</v>
      </c>
    </row>
    <row r="100" spans="1:7" ht="18.75">
      <c r="A100" s="210"/>
      <c r="B100" s="99" t="s">
        <v>907</v>
      </c>
      <c r="C100" s="302">
        <v>17000</v>
      </c>
      <c r="D100" s="302">
        <v>14000</v>
      </c>
      <c r="E100" s="302">
        <v>12000</v>
      </c>
      <c r="F100" s="302">
        <v>11000</v>
      </c>
      <c r="G100" s="302">
        <v>10000</v>
      </c>
    </row>
    <row r="101" spans="1:7" ht="18.75">
      <c r="A101" s="210"/>
      <c r="B101" s="99" t="s">
        <v>908</v>
      </c>
      <c r="C101" s="302">
        <v>14000</v>
      </c>
      <c r="D101" s="302">
        <v>12000</v>
      </c>
      <c r="E101" s="302">
        <v>10000</v>
      </c>
      <c r="F101" s="302">
        <v>8000</v>
      </c>
      <c r="G101" s="302">
        <v>7000</v>
      </c>
    </row>
    <row r="102" spans="1:7" ht="18.75">
      <c r="A102" s="210"/>
      <c r="B102" s="99" t="s">
        <v>909</v>
      </c>
      <c r="C102" s="302">
        <v>14000</v>
      </c>
      <c r="D102" s="302">
        <v>12000</v>
      </c>
      <c r="E102" s="302">
        <v>10000</v>
      </c>
      <c r="F102" s="302"/>
      <c r="G102" s="302"/>
    </row>
    <row r="103" spans="1:7" ht="18.75">
      <c r="A103" s="211" t="s">
        <v>1607</v>
      </c>
      <c r="B103" s="209" t="s">
        <v>1608</v>
      </c>
      <c r="C103" s="308"/>
      <c r="D103" s="308"/>
      <c r="E103" s="308"/>
      <c r="F103" s="308"/>
      <c r="G103" s="308"/>
    </row>
    <row r="104" spans="1:7" ht="18.75">
      <c r="A104" s="210"/>
      <c r="B104" s="99" t="s">
        <v>1580</v>
      </c>
      <c r="C104" s="302">
        <v>18000</v>
      </c>
      <c r="D104" s="302">
        <v>16000</v>
      </c>
      <c r="E104" s="302">
        <v>12000</v>
      </c>
      <c r="F104" s="302">
        <v>11000</v>
      </c>
      <c r="G104" s="302">
        <v>10000</v>
      </c>
    </row>
    <row r="105" spans="1:7" ht="18.75">
      <c r="A105" s="210"/>
      <c r="B105" s="99" t="s">
        <v>1581</v>
      </c>
      <c r="C105" s="302">
        <v>18000</v>
      </c>
      <c r="D105" s="302">
        <v>16000</v>
      </c>
      <c r="E105" s="302">
        <v>12000</v>
      </c>
      <c r="F105" s="302">
        <v>11000</v>
      </c>
      <c r="G105" s="302">
        <v>10000</v>
      </c>
    </row>
    <row r="106" spans="1:7" ht="18.75">
      <c r="A106" s="210"/>
      <c r="B106" s="99" t="s">
        <v>907</v>
      </c>
      <c r="C106" s="302">
        <v>17000</v>
      </c>
      <c r="D106" s="302">
        <v>14000</v>
      </c>
      <c r="E106" s="302">
        <v>12000</v>
      </c>
      <c r="F106" s="302">
        <v>11000</v>
      </c>
      <c r="G106" s="302">
        <v>10000</v>
      </c>
    </row>
    <row r="107" spans="1:7" ht="18.75">
      <c r="A107" s="210"/>
      <c r="B107" s="99" t="s">
        <v>908</v>
      </c>
      <c r="C107" s="302">
        <v>14000</v>
      </c>
      <c r="D107" s="302">
        <v>12000</v>
      </c>
      <c r="E107" s="302">
        <v>10000</v>
      </c>
      <c r="F107" s="302">
        <v>8000</v>
      </c>
      <c r="G107" s="302">
        <v>7000</v>
      </c>
    </row>
    <row r="108" spans="1:7" ht="18.75">
      <c r="A108" s="210"/>
      <c r="B108" s="99" t="s">
        <v>909</v>
      </c>
      <c r="C108" s="302">
        <v>14000</v>
      </c>
      <c r="D108" s="302">
        <v>12000</v>
      </c>
      <c r="E108" s="302">
        <v>10000</v>
      </c>
      <c r="F108" s="302"/>
      <c r="G108" s="302"/>
    </row>
    <row r="109" spans="1:7" ht="18.75">
      <c r="A109" s="226"/>
      <c r="B109" s="227"/>
      <c r="C109" s="228"/>
      <c r="D109" s="228"/>
      <c r="E109" s="228"/>
      <c r="F109" s="228"/>
      <c r="G109" s="228"/>
    </row>
  </sheetData>
  <sheetProtection/>
  <mergeCells count="5">
    <mergeCell ref="E2:G2"/>
    <mergeCell ref="A1:G1"/>
    <mergeCell ref="C3:G3"/>
    <mergeCell ref="B3:B4"/>
    <mergeCell ref="A3:A4"/>
  </mergeCells>
  <printOptions/>
  <pageMargins left="0.7" right="0.7" top="0.5" bottom="0.6" header="0.3" footer="0.3"/>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2018-11-28T02:03:14Z</cp:lastPrinted>
  <dcterms:created xsi:type="dcterms:W3CDTF">2006-09-16T00:00:00Z</dcterms:created>
  <dcterms:modified xsi:type="dcterms:W3CDTF">2019-12-20T03:05:29Z</dcterms:modified>
  <cp:category/>
  <cp:version/>
  <cp:contentType/>
  <cp:contentStatus/>
</cp:coreProperties>
</file>